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870" tabRatio="353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'構成比'!$C$2:$W$38</definedName>
    <definedName name="_xlnm.Print_Area" localSheetId="1">'前年度'!$C$2:$AA$38</definedName>
    <definedName name="_xlnm.Print_Area" localSheetId="2">'増減額'!$C$2:$AA$38</definedName>
    <definedName name="_xlnm.Print_Area" localSheetId="3">'増減率'!$C$2:$W$38</definedName>
    <definedName name="_xlnm.Print_Area" localSheetId="0">'当年度'!$C$2:$AA$38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<sst xmlns="http://schemas.openxmlformats.org/spreadsheetml/2006/main" count="383" uniqueCount="93">
  <si>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</si>
  <si>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</si>
  <si>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</si>
  <si>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</si>
  <si>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</si>
  <si>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</si>
  <si>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</si>
  <si>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</si>
  <si>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</si>
  <si>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</si>
  <si>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</si>
  <si>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</si>
  <si>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</si>
  <si>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</si>
  <si>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</si>
  <si>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</si>
  <si>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</si>
  <si>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</si>
  <si>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</si>
  <si>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</si>
  <si>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</si>
  <si>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</si>
  <si>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</si>
  <si>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</si>
  <si>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</si>
  <si>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</si>
  <si>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</si>
  <si>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</si>
  <si>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</si>
  <si>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</si>
  <si>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</si>
  <si>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</si>
  <si>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</si>
  <si>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</si>
  <si>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</si>
  <si>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</si>
  <si>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</si>
  <si>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</si>
  <si>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</si>
  <si>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</si>
  <si>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</si>
  <si>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</si>
  <si>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</si>
  <si>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</si>
  <si>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</si>
  <si>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</si>
  <si>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</si>
  <si>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補助事業費</t>
  </si>
  <si>
    <t>単独事業費</t>
  </si>
  <si>
    <t>歳出総額</t>
  </si>
  <si>
    <t>＊加重平均</t>
  </si>
  <si>
    <t>＊単純平均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</si>
  <si>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</si>
  <si>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</si>
  <si>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</si>
  <si>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</si>
  <si>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</si>
  <si>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</si>
  <si>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</si>
  <si>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</si>
  <si>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補助+受託補助</t>
  </si>
  <si>
    <t>単独+県負担金+他</t>
  </si>
  <si>
    <t>団体負担金+受託単独</t>
  </si>
  <si>
    <t>普通建設</t>
  </si>
  <si>
    <t>担金+受託単独</t>
  </si>
  <si>
    <t>単独+他団体負</t>
  </si>
  <si>
    <t>(単位:千円､％)</t>
  </si>
  <si>
    <t>&lt;町　計&gt;</t>
  </si>
  <si>
    <t>&lt;市 平 均&gt;</t>
  </si>
  <si>
    <t>&lt;町 平 均&gt;</t>
  </si>
  <si>
    <t>&lt;県 平 均&gt;</t>
  </si>
  <si>
    <t>投資的経費の状況（当年度）</t>
  </si>
  <si>
    <t>投資的経費の状況（増減額）</t>
  </si>
  <si>
    <t>投資的経費の状況（増減率）</t>
  </si>
  <si>
    <t>投資的経費の状況（構成比）</t>
  </si>
  <si>
    <t>投資的経費の状況（当年度）</t>
  </si>
  <si>
    <t>(単位:千円､％)</t>
  </si>
  <si>
    <t>歳出総額</t>
  </si>
  <si>
    <t>単独+他団体負</t>
  </si>
  <si>
    <t>単独+県負担金+他</t>
  </si>
  <si>
    <t>臨時財政対策</t>
  </si>
  <si>
    <t>補助+受託補助</t>
  </si>
  <si>
    <t>担金+受託単独</t>
  </si>
  <si>
    <t>団体負担金+受託単独</t>
  </si>
  <si>
    <t>債発行可能額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</si>
  <si>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</si>
  <si>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</si>
  <si>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</si>
  <si>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</si>
  <si>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</si>
  <si>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</si>
  <si>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</si>
  <si>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＊単純平均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</si>
</sst>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  <numFmt numFmtId="181" formatCode="#,##0;&quot;▲&quot;#,##0"/>
    <numFmt numFmtId="182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Font="1" applyAlignment="1">
      <alignment shrinkToFit="1"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181" fontId="0" fillId="0" borderId="14" xfId="0" applyNumberFormat="1" applyBorder="1" applyAlignment="1" applyProtection="1">
      <alignment shrinkToFit="1"/>
      <protection/>
    </xf>
    <xf numFmtId="181" fontId="0" fillId="0" borderId="15" xfId="0" applyNumberForma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 locked="0"/>
    </xf>
    <xf numFmtId="181" fontId="0" fillId="0" borderId="15" xfId="0" applyNumberFormat="1" applyFont="1" applyBorder="1" applyAlignment="1" applyProtection="1">
      <alignment shrinkToFit="1"/>
      <protection locked="0"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 shrinkToFit="1"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 vertical="top"/>
      <protection/>
    </xf>
    <xf numFmtId="0" fontId="5" fillId="0" borderId="13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6" xfId="0" applyNumberFormat="1" applyBorder="1" applyAlignment="1" applyProtection="1">
      <alignment horizontal="center" shrinkToFit="1"/>
      <protection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18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vertical="top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Border="1" applyAlignment="1">
      <alignment horizontal="center" vertical="top"/>
    </xf>
    <xf numFmtId="182" fontId="0" fillId="0" borderId="15" xfId="0" applyNumberFormat="1" applyFont="1" applyBorder="1" applyAlignment="1" applyProtection="1">
      <alignment shrinkToFit="1"/>
      <protection/>
    </xf>
    <xf numFmtId="182" fontId="0" fillId="0" borderId="16" xfId="0" applyNumberFormat="1" applyFont="1" applyBorder="1" applyAlignment="1" applyProtection="1">
      <alignment shrinkToFit="1"/>
      <protection/>
    </xf>
    <xf numFmtId="182" fontId="0" fillId="0" borderId="17" xfId="0" applyNumberFormat="1" applyFont="1" applyBorder="1" applyAlignment="1" applyProtection="1">
      <alignment shrinkToFit="1"/>
      <protection/>
    </xf>
    <xf numFmtId="182" fontId="0" fillId="0" borderId="18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 locked="0"/>
    </xf>
    <xf numFmtId="182" fontId="0" fillId="0" borderId="16" xfId="0" applyNumberFormat="1" applyBorder="1" applyAlignment="1" applyProtection="1">
      <alignment shrinkToFit="1"/>
      <protection/>
    </xf>
    <xf numFmtId="182" fontId="0" fillId="0" borderId="12" xfId="0" applyNumberFormat="1" applyBorder="1" applyAlignment="1" applyProtection="1">
      <alignment shrinkToFit="1"/>
      <protection/>
    </xf>
    <xf numFmtId="182" fontId="0" fillId="0" borderId="12" xfId="0" applyNumberFormat="1" applyFon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182" fontId="0" fillId="0" borderId="15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ont="1" applyBorder="1" applyAlignment="1" applyProtection="1">
      <alignment horizontal="right" shrinkToFit="1"/>
      <protection/>
    </xf>
    <xf numFmtId="182" fontId="0" fillId="0" borderId="12" xfId="0" applyNumberFormat="1" applyBorder="1" applyAlignment="1" applyProtection="1">
      <alignment horizontal="right" shrinkToFit="1"/>
      <protection/>
    </xf>
    <xf numFmtId="182" fontId="0" fillId="0" borderId="12" xfId="0" applyNumberFormat="1" applyFon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8" xfId="0" applyNumberFormat="1" applyFont="1" applyBorder="1" applyAlignment="1" applyProtection="1">
      <alignment horizontal="right" shrinkToFit="1"/>
      <protection/>
    </xf>
    <xf numFmtId="182" fontId="0" fillId="0" borderId="13" xfId="0" applyNumberFormat="1" applyBorder="1" applyAlignment="1" applyProtection="1">
      <alignment horizontal="right" shrinkToFit="1"/>
      <protection/>
    </xf>
    <xf numFmtId="0" fontId="8" fillId="0" borderId="0" xfId="0" applyNumberFormat="1" applyFont="1" applyAlignment="1">
      <alignment/>
    </xf>
    <xf numFmtId="181" fontId="0" fillId="0" borderId="12" xfId="0" applyNumberForma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showGridLines="0" tabSelected="1" view="pageBreakPreview" zoomScale="60" zoomScaleNormal="75" workbookViewId="0" topLeftCell="A1">
      <selection activeCell="C4" sqref="C4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0" customWidth="1"/>
    <col min="25" max="26" width="13.16015625" style="0" customWidth="1"/>
    <col min="27" max="27" width="11.16015625" style="0" customWidth="1"/>
  </cols>
  <sheetData>
    <row r="1" spans="1:27" ht="17.25">
      <c r="A1" s="31"/>
      <c r="B1" s="91" t="s">
        <v>71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0"/>
      <c r="Z1" s="30"/>
      <c r="AA1" s="30"/>
    </row>
    <row r="2" spans="1:27" ht="17.25">
      <c r="A2" s="31"/>
      <c r="B2" s="35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7"/>
      <c r="O2" s="37" t="s">
        <v>0</v>
      </c>
      <c r="P2" s="36"/>
      <c r="Q2" s="36"/>
      <c r="R2" s="36"/>
      <c r="S2" s="38"/>
      <c r="T2" s="37"/>
      <c r="U2" s="38"/>
      <c r="V2" s="38"/>
      <c r="W2" s="37" t="s">
        <v>0</v>
      </c>
      <c r="Y2" s="37"/>
      <c r="Z2" s="37"/>
      <c r="AA2" s="5" t="s">
        <v>66</v>
      </c>
    </row>
    <row r="3" spans="1:27" ht="21" customHeight="1">
      <c r="A3" s="31"/>
      <c r="B3" s="3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Y3" s="46"/>
      <c r="Z3" s="42"/>
      <c r="AA3" s="43"/>
    </row>
    <row r="4" spans="1:27" ht="21" customHeight="1">
      <c r="A4" s="31"/>
      <c r="B4" s="47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Y4" s="48" t="s">
        <v>13</v>
      </c>
      <c r="Z4" s="48" t="s">
        <v>58</v>
      </c>
      <c r="AA4" s="48" t="s">
        <v>63</v>
      </c>
    </row>
    <row r="5" spans="1:27" ht="21" customHeight="1">
      <c r="A5" s="31"/>
      <c r="B5" s="52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Y5" s="54"/>
      <c r="Z5" s="66" t="s">
        <v>59</v>
      </c>
      <c r="AA5" s="64" t="s">
        <v>21</v>
      </c>
    </row>
    <row r="6" spans="2:27" ht="24.75" customHeight="1">
      <c r="B6" s="58" t="s">
        <v>22</v>
      </c>
      <c r="C6" s="20">
        <v>11672266</v>
      </c>
      <c r="D6" s="20">
        <v>4086248</v>
      </c>
      <c r="E6" s="20">
        <v>7459518</v>
      </c>
      <c r="F6" s="20">
        <v>0</v>
      </c>
      <c r="G6" s="20">
        <v>126500</v>
      </c>
      <c r="H6" s="20">
        <v>0</v>
      </c>
      <c r="I6" s="20">
        <v>0</v>
      </c>
      <c r="J6" s="20">
        <v>0</v>
      </c>
      <c r="K6" s="20">
        <v>0</v>
      </c>
      <c r="L6" s="20">
        <v>147321</v>
      </c>
      <c r="M6" s="20">
        <v>55409</v>
      </c>
      <c r="N6" s="20">
        <v>91912</v>
      </c>
      <c r="O6" s="20">
        <v>0</v>
      </c>
      <c r="P6" s="20">
        <v>0</v>
      </c>
      <c r="Q6" s="20">
        <v>0</v>
      </c>
      <c r="R6" s="20">
        <v>0</v>
      </c>
      <c r="S6" s="21">
        <f>+C6+L6+P6</f>
        <v>11819587</v>
      </c>
      <c r="T6" s="20">
        <v>141824700</v>
      </c>
      <c r="U6" s="21">
        <f>+D6+J6</f>
        <v>4086248</v>
      </c>
      <c r="V6" s="21">
        <f>+E6+H6+K6</f>
        <v>7459518</v>
      </c>
      <c r="W6" s="21">
        <f>+E6+G6+H6+K6</f>
        <v>7586018</v>
      </c>
      <c r="X6" s="31"/>
      <c r="Y6" s="22">
        <v>68327285</v>
      </c>
      <c r="Z6" s="23">
        <v>3138301</v>
      </c>
      <c r="AA6" s="32">
        <f>ROUND(C6/Y6*100,1)</f>
        <v>17.1</v>
      </c>
    </row>
    <row r="7" spans="2:27" ht="24.75" customHeight="1">
      <c r="B7" s="59" t="s">
        <v>23</v>
      </c>
      <c r="C7" s="21">
        <v>17006079</v>
      </c>
      <c r="D7" s="21">
        <v>5844735</v>
      </c>
      <c r="E7" s="21">
        <v>11143248</v>
      </c>
      <c r="F7" s="21">
        <v>0</v>
      </c>
      <c r="G7" s="21">
        <v>18096</v>
      </c>
      <c r="H7" s="21">
        <v>0</v>
      </c>
      <c r="I7" s="21">
        <v>0</v>
      </c>
      <c r="J7" s="21">
        <v>0</v>
      </c>
      <c r="K7" s="21">
        <v>0</v>
      </c>
      <c r="L7" s="21">
        <v>361979</v>
      </c>
      <c r="M7" s="21">
        <v>190520</v>
      </c>
      <c r="N7" s="21">
        <v>171459</v>
      </c>
      <c r="O7" s="21">
        <v>0</v>
      </c>
      <c r="P7" s="21">
        <v>0</v>
      </c>
      <c r="Q7" s="21">
        <v>0</v>
      </c>
      <c r="R7" s="21">
        <v>0</v>
      </c>
      <c r="S7" s="21">
        <f aca="true" t="shared" si="0" ref="S7:S34">+C7+L7+P7</f>
        <v>17368058</v>
      </c>
      <c r="T7" s="21">
        <v>152741905</v>
      </c>
      <c r="U7" s="21">
        <f>+D7+J7</f>
        <v>5844735</v>
      </c>
      <c r="V7" s="21">
        <f>+E7+H7+K7</f>
        <v>11143248</v>
      </c>
      <c r="W7" s="21">
        <f>+E7+G7+H7+K7</f>
        <v>11161344</v>
      </c>
      <c r="X7" s="31"/>
      <c r="Y7" s="23">
        <v>80608655</v>
      </c>
      <c r="Z7" s="23">
        <v>0</v>
      </c>
      <c r="AA7" s="32">
        <f aca="true" t="shared" si="1" ref="AA7:AA34">ROUND(C7/Y7*100,1)</f>
        <v>21.1</v>
      </c>
    </row>
    <row r="8" spans="2:27" ht="24.75" customHeight="1">
      <c r="B8" s="59" t="s">
        <v>24</v>
      </c>
      <c r="C8" s="21">
        <v>7481788</v>
      </c>
      <c r="D8" s="21">
        <v>1332686</v>
      </c>
      <c r="E8" s="21">
        <v>5932004</v>
      </c>
      <c r="F8" s="21">
        <v>0</v>
      </c>
      <c r="G8" s="21">
        <v>184406</v>
      </c>
      <c r="H8" s="21">
        <v>0</v>
      </c>
      <c r="I8" s="21">
        <v>32692</v>
      </c>
      <c r="J8" s="21">
        <v>29402</v>
      </c>
      <c r="K8" s="21">
        <v>3290</v>
      </c>
      <c r="L8" s="21">
        <v>238527</v>
      </c>
      <c r="M8" s="21">
        <v>204791</v>
      </c>
      <c r="N8" s="21">
        <v>33736</v>
      </c>
      <c r="O8" s="21">
        <v>0</v>
      </c>
      <c r="P8" s="21">
        <v>0</v>
      </c>
      <c r="Q8" s="21">
        <v>0</v>
      </c>
      <c r="R8" s="21">
        <v>0</v>
      </c>
      <c r="S8" s="21">
        <f t="shared" si="0"/>
        <v>7720315</v>
      </c>
      <c r="T8" s="21">
        <v>68604582</v>
      </c>
      <c r="U8" s="21">
        <f aca="true" t="shared" si="2" ref="U8:U34">+D8+J8</f>
        <v>1362088</v>
      </c>
      <c r="V8" s="21">
        <f aca="true" t="shared" si="3" ref="V8:V34">+E8+H8+K8</f>
        <v>5935294</v>
      </c>
      <c r="W8" s="21">
        <f aca="true" t="shared" si="4" ref="W8:W34">+E8+G8+H8+K8</f>
        <v>6119700</v>
      </c>
      <c r="X8" s="31"/>
      <c r="Y8" s="23">
        <v>30607782</v>
      </c>
      <c r="Z8" s="23">
        <v>1489301</v>
      </c>
      <c r="AA8" s="32">
        <f t="shared" si="1"/>
        <v>24.4</v>
      </c>
    </row>
    <row r="9" spans="2:27" ht="24.75" customHeight="1">
      <c r="B9" s="60" t="s">
        <v>25</v>
      </c>
      <c r="C9" s="24">
        <v>5583333</v>
      </c>
      <c r="D9" s="24">
        <v>2110616</v>
      </c>
      <c r="E9" s="24">
        <v>3208131</v>
      </c>
      <c r="F9" s="24">
        <v>0</v>
      </c>
      <c r="G9" s="24">
        <v>264586</v>
      </c>
      <c r="H9" s="24">
        <v>0</v>
      </c>
      <c r="I9" s="24">
        <v>0</v>
      </c>
      <c r="J9" s="24">
        <v>0</v>
      </c>
      <c r="K9" s="24">
        <v>0</v>
      </c>
      <c r="L9" s="24">
        <v>73017</v>
      </c>
      <c r="M9" s="24">
        <v>56573</v>
      </c>
      <c r="N9" s="24">
        <v>16444</v>
      </c>
      <c r="O9" s="24">
        <v>0</v>
      </c>
      <c r="P9" s="24">
        <v>0</v>
      </c>
      <c r="Q9" s="24">
        <v>0</v>
      </c>
      <c r="R9" s="24">
        <v>0</v>
      </c>
      <c r="S9" s="21">
        <f t="shared" si="0"/>
        <v>5656350</v>
      </c>
      <c r="T9" s="24">
        <v>88512335</v>
      </c>
      <c r="U9" s="21">
        <f t="shared" si="2"/>
        <v>2110616</v>
      </c>
      <c r="V9" s="21">
        <f t="shared" si="3"/>
        <v>3208131</v>
      </c>
      <c r="W9" s="21">
        <f t="shared" si="4"/>
        <v>3472717</v>
      </c>
      <c r="X9" s="31"/>
      <c r="Y9" s="25">
        <v>44172122</v>
      </c>
      <c r="Z9" s="23">
        <v>2468694</v>
      </c>
      <c r="AA9" s="32">
        <f t="shared" si="1"/>
        <v>12.6</v>
      </c>
    </row>
    <row r="10" spans="2:27" ht="24.75" customHeight="1">
      <c r="B10" s="60" t="s">
        <v>26</v>
      </c>
      <c r="C10" s="24">
        <v>7366569</v>
      </c>
      <c r="D10" s="24">
        <v>3869775</v>
      </c>
      <c r="E10" s="24">
        <v>3360657</v>
      </c>
      <c r="F10" s="24">
        <v>0</v>
      </c>
      <c r="G10" s="24">
        <v>136137</v>
      </c>
      <c r="H10" s="24">
        <v>0</v>
      </c>
      <c r="I10" s="24">
        <v>0</v>
      </c>
      <c r="J10" s="24">
        <v>0</v>
      </c>
      <c r="K10" s="24">
        <v>0</v>
      </c>
      <c r="L10" s="24">
        <v>104060</v>
      </c>
      <c r="M10" s="24">
        <v>54719</v>
      </c>
      <c r="N10" s="24">
        <v>49341</v>
      </c>
      <c r="O10" s="24">
        <v>0</v>
      </c>
      <c r="P10" s="24">
        <v>0</v>
      </c>
      <c r="Q10" s="24">
        <v>0</v>
      </c>
      <c r="R10" s="24">
        <v>0</v>
      </c>
      <c r="S10" s="21">
        <f t="shared" si="0"/>
        <v>7470629</v>
      </c>
      <c r="T10" s="24">
        <v>71861236</v>
      </c>
      <c r="U10" s="21">
        <f t="shared" si="2"/>
        <v>3869775</v>
      </c>
      <c r="V10" s="21">
        <f t="shared" si="3"/>
        <v>3360657</v>
      </c>
      <c r="W10" s="21">
        <f t="shared" si="4"/>
        <v>3496794</v>
      </c>
      <c r="X10" s="31"/>
      <c r="Y10" s="25">
        <v>31049103</v>
      </c>
      <c r="Z10" s="25">
        <v>1868650</v>
      </c>
      <c r="AA10" s="32">
        <f t="shared" si="1"/>
        <v>23.7</v>
      </c>
    </row>
    <row r="11" spans="2:27" ht="24.75" customHeight="1">
      <c r="B11" s="60" t="s">
        <v>27</v>
      </c>
      <c r="C11" s="24">
        <v>5412170</v>
      </c>
      <c r="D11" s="24">
        <v>2220548</v>
      </c>
      <c r="E11" s="24">
        <v>2944489</v>
      </c>
      <c r="F11" s="24">
        <v>0</v>
      </c>
      <c r="G11" s="24">
        <v>200933</v>
      </c>
      <c r="H11" s="24">
        <v>0</v>
      </c>
      <c r="I11" s="24">
        <v>46200</v>
      </c>
      <c r="J11" s="24">
        <v>46200</v>
      </c>
      <c r="K11" s="24">
        <v>0</v>
      </c>
      <c r="L11" s="24">
        <v>96664</v>
      </c>
      <c r="M11" s="24">
        <v>20523</v>
      </c>
      <c r="N11" s="24">
        <v>76141</v>
      </c>
      <c r="O11" s="24">
        <v>0</v>
      </c>
      <c r="P11" s="24">
        <v>0</v>
      </c>
      <c r="Q11" s="24">
        <v>0</v>
      </c>
      <c r="R11" s="24">
        <v>0</v>
      </c>
      <c r="S11" s="21">
        <f t="shared" si="0"/>
        <v>5508834</v>
      </c>
      <c r="T11" s="24">
        <v>86201075</v>
      </c>
      <c r="U11" s="21">
        <f t="shared" si="2"/>
        <v>2266748</v>
      </c>
      <c r="V11" s="21">
        <f t="shared" si="3"/>
        <v>2944489</v>
      </c>
      <c r="W11" s="21">
        <f t="shared" si="4"/>
        <v>3145422</v>
      </c>
      <c r="X11" s="31"/>
      <c r="Y11" s="25">
        <v>39185319</v>
      </c>
      <c r="Z11" s="25">
        <v>1811530</v>
      </c>
      <c r="AA11" s="32">
        <f t="shared" si="1"/>
        <v>13.8</v>
      </c>
    </row>
    <row r="12" spans="2:27" ht="24.75" customHeight="1">
      <c r="B12" s="60" t="s">
        <v>28</v>
      </c>
      <c r="C12" s="24">
        <v>1997934</v>
      </c>
      <c r="D12" s="24">
        <v>1024369</v>
      </c>
      <c r="E12" s="24">
        <v>951086</v>
      </c>
      <c r="F12" s="24">
        <v>0</v>
      </c>
      <c r="G12" s="24">
        <v>22479</v>
      </c>
      <c r="H12" s="24">
        <v>0</v>
      </c>
      <c r="I12" s="24">
        <v>0</v>
      </c>
      <c r="J12" s="24">
        <v>0</v>
      </c>
      <c r="K12" s="24">
        <v>0</v>
      </c>
      <c r="L12" s="24">
        <v>120078</v>
      </c>
      <c r="M12" s="24">
        <v>87745</v>
      </c>
      <c r="N12" s="24">
        <v>32333</v>
      </c>
      <c r="O12" s="24">
        <v>0</v>
      </c>
      <c r="P12" s="24">
        <v>0</v>
      </c>
      <c r="Q12" s="24">
        <v>0</v>
      </c>
      <c r="R12" s="24">
        <v>0</v>
      </c>
      <c r="S12" s="21">
        <f t="shared" si="0"/>
        <v>2118012</v>
      </c>
      <c r="T12" s="24">
        <v>37038792</v>
      </c>
      <c r="U12" s="21">
        <f t="shared" si="2"/>
        <v>1024369</v>
      </c>
      <c r="V12" s="21">
        <f t="shared" si="3"/>
        <v>951086</v>
      </c>
      <c r="W12" s="21">
        <f t="shared" si="4"/>
        <v>973565</v>
      </c>
      <c r="X12" s="31"/>
      <c r="Y12" s="25">
        <v>16498548</v>
      </c>
      <c r="Z12" s="25">
        <v>1013583</v>
      </c>
      <c r="AA12" s="32">
        <f t="shared" si="1"/>
        <v>12.1</v>
      </c>
    </row>
    <row r="13" spans="2:27" ht="24.75" customHeight="1">
      <c r="B13" s="60" t="s">
        <v>29</v>
      </c>
      <c r="C13" s="24">
        <v>1148017</v>
      </c>
      <c r="D13" s="24">
        <v>127328</v>
      </c>
      <c r="E13" s="24">
        <v>975411</v>
      </c>
      <c r="F13" s="24">
        <v>0</v>
      </c>
      <c r="G13" s="24">
        <v>45278</v>
      </c>
      <c r="H13" s="24">
        <v>0</v>
      </c>
      <c r="I13" s="24">
        <v>0</v>
      </c>
      <c r="J13" s="24">
        <v>0</v>
      </c>
      <c r="K13" s="24">
        <v>0</v>
      </c>
      <c r="L13" s="24">
        <v>40613</v>
      </c>
      <c r="M13" s="24">
        <v>38042</v>
      </c>
      <c r="N13" s="24">
        <v>2571</v>
      </c>
      <c r="O13" s="24">
        <v>0</v>
      </c>
      <c r="P13" s="24">
        <v>0</v>
      </c>
      <c r="Q13" s="24">
        <v>0</v>
      </c>
      <c r="R13" s="24">
        <v>0</v>
      </c>
      <c r="S13" s="21">
        <f t="shared" si="0"/>
        <v>1188630</v>
      </c>
      <c r="T13" s="24">
        <v>13127020</v>
      </c>
      <c r="U13" s="21">
        <f t="shared" si="2"/>
        <v>127328</v>
      </c>
      <c r="V13" s="21">
        <f t="shared" si="3"/>
        <v>975411</v>
      </c>
      <c r="W13" s="21">
        <f t="shared" si="4"/>
        <v>1020689</v>
      </c>
      <c r="X13" s="31"/>
      <c r="Y13" s="25">
        <v>6032176</v>
      </c>
      <c r="Z13" s="25">
        <v>227867</v>
      </c>
      <c r="AA13" s="32">
        <f t="shared" si="1"/>
        <v>19</v>
      </c>
    </row>
    <row r="14" spans="2:27" ht="24.75" customHeight="1">
      <c r="B14" s="60" t="s">
        <v>30</v>
      </c>
      <c r="C14" s="24">
        <v>2729554</v>
      </c>
      <c r="D14" s="24">
        <v>1374002</v>
      </c>
      <c r="E14" s="24">
        <v>1355552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3740</v>
      </c>
      <c r="M14" s="24">
        <v>3740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1">
        <f t="shared" si="0"/>
        <v>2733294</v>
      </c>
      <c r="T14" s="24">
        <v>26656111</v>
      </c>
      <c r="U14" s="21">
        <f t="shared" si="2"/>
        <v>1374002</v>
      </c>
      <c r="V14" s="21">
        <f t="shared" si="3"/>
        <v>1355552</v>
      </c>
      <c r="W14" s="21">
        <f t="shared" si="4"/>
        <v>1355552</v>
      </c>
      <c r="X14" s="31"/>
      <c r="Y14" s="25">
        <v>13297126</v>
      </c>
      <c r="Z14" s="25">
        <v>911593</v>
      </c>
      <c r="AA14" s="32">
        <f t="shared" si="1"/>
        <v>20.5</v>
      </c>
    </row>
    <row r="15" spans="2:27" ht="24.75" customHeight="1">
      <c r="B15" s="60" t="s">
        <v>31</v>
      </c>
      <c r="C15" s="24">
        <v>2147463</v>
      </c>
      <c r="D15" s="24">
        <v>1395104</v>
      </c>
      <c r="E15" s="24">
        <v>730836</v>
      </c>
      <c r="F15" s="24">
        <v>0</v>
      </c>
      <c r="G15" s="24">
        <v>21523</v>
      </c>
      <c r="H15" s="24">
        <v>0</v>
      </c>
      <c r="I15" s="24">
        <v>0</v>
      </c>
      <c r="J15" s="24">
        <v>0</v>
      </c>
      <c r="K15" s="24">
        <v>0</v>
      </c>
      <c r="L15" s="24">
        <v>29106</v>
      </c>
      <c r="M15" s="24">
        <v>9998</v>
      </c>
      <c r="N15" s="24">
        <v>19108</v>
      </c>
      <c r="O15" s="24">
        <v>0</v>
      </c>
      <c r="P15" s="24">
        <v>0</v>
      </c>
      <c r="Q15" s="24">
        <v>0</v>
      </c>
      <c r="R15" s="24">
        <v>0</v>
      </c>
      <c r="S15" s="21">
        <f t="shared" si="0"/>
        <v>2176569</v>
      </c>
      <c r="T15" s="24">
        <v>14882784</v>
      </c>
      <c r="U15" s="21">
        <f t="shared" si="2"/>
        <v>1395104</v>
      </c>
      <c r="V15" s="21">
        <f t="shared" si="3"/>
        <v>730836</v>
      </c>
      <c r="W15" s="21">
        <f t="shared" si="4"/>
        <v>752359</v>
      </c>
      <c r="X15" s="31"/>
      <c r="Y15" s="25">
        <v>6678998</v>
      </c>
      <c r="Z15" s="25">
        <v>270525</v>
      </c>
      <c r="AA15" s="32">
        <f t="shared" si="1"/>
        <v>32.2</v>
      </c>
    </row>
    <row r="16" spans="2:27" ht="24.75" customHeight="1">
      <c r="B16" s="59" t="s">
        <v>32</v>
      </c>
      <c r="C16" s="21">
        <v>1567801</v>
      </c>
      <c r="D16" s="21">
        <v>885600</v>
      </c>
      <c r="E16" s="21">
        <v>668727</v>
      </c>
      <c r="F16" s="21">
        <v>0</v>
      </c>
      <c r="G16" s="21">
        <v>13474</v>
      </c>
      <c r="H16" s="21">
        <v>0</v>
      </c>
      <c r="I16" s="21">
        <v>0</v>
      </c>
      <c r="J16" s="21">
        <v>0</v>
      </c>
      <c r="K16" s="21">
        <v>0</v>
      </c>
      <c r="L16" s="21">
        <v>126424</v>
      </c>
      <c r="M16" s="21">
        <v>99787</v>
      </c>
      <c r="N16" s="21">
        <v>26637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1694225</v>
      </c>
      <c r="T16" s="21">
        <v>14190125</v>
      </c>
      <c r="U16" s="21">
        <f t="shared" si="2"/>
        <v>885600</v>
      </c>
      <c r="V16" s="21">
        <f t="shared" si="3"/>
        <v>668727</v>
      </c>
      <c r="W16" s="21">
        <f t="shared" si="4"/>
        <v>682201</v>
      </c>
      <c r="X16" s="31"/>
      <c r="Y16" s="23">
        <v>7369728</v>
      </c>
      <c r="Z16" s="23">
        <v>221367</v>
      </c>
      <c r="AA16" s="32">
        <f t="shared" si="1"/>
        <v>21.3</v>
      </c>
    </row>
    <row r="17" spans="2:27" ht="24.75" customHeight="1">
      <c r="B17" s="60" t="s">
        <v>52</v>
      </c>
      <c r="C17" s="24">
        <v>2329592</v>
      </c>
      <c r="D17" s="24">
        <v>658543</v>
      </c>
      <c r="E17" s="24">
        <v>1655946</v>
      </c>
      <c r="F17" s="24">
        <v>0</v>
      </c>
      <c r="G17" s="24">
        <v>15103</v>
      </c>
      <c r="H17" s="24">
        <v>0</v>
      </c>
      <c r="I17" s="24">
        <v>0</v>
      </c>
      <c r="J17" s="24">
        <v>0</v>
      </c>
      <c r="K17" s="24">
        <v>0</v>
      </c>
      <c r="L17" s="24">
        <v>88960</v>
      </c>
      <c r="M17" s="24">
        <v>79755</v>
      </c>
      <c r="N17" s="24">
        <v>9205</v>
      </c>
      <c r="O17" s="24">
        <v>0</v>
      </c>
      <c r="P17" s="24">
        <v>0</v>
      </c>
      <c r="Q17" s="24">
        <v>0</v>
      </c>
      <c r="R17" s="24">
        <v>0</v>
      </c>
      <c r="S17" s="21">
        <f t="shared" si="0"/>
        <v>2418552</v>
      </c>
      <c r="T17" s="24">
        <v>28029801</v>
      </c>
      <c r="U17" s="24">
        <f t="shared" si="2"/>
        <v>658543</v>
      </c>
      <c r="V17" s="24">
        <f t="shared" si="3"/>
        <v>1655946</v>
      </c>
      <c r="W17" s="24">
        <f t="shared" si="4"/>
        <v>1671049</v>
      </c>
      <c r="X17" s="31"/>
      <c r="Y17" s="25">
        <v>14072642</v>
      </c>
      <c r="Z17" s="25">
        <v>931165</v>
      </c>
      <c r="AA17" s="32">
        <f t="shared" si="1"/>
        <v>16.6</v>
      </c>
    </row>
    <row r="18" spans="2:27" ht="24.75" customHeight="1">
      <c r="B18" s="60" t="s">
        <v>53</v>
      </c>
      <c r="C18" s="24">
        <v>998445</v>
      </c>
      <c r="D18" s="24">
        <v>146578</v>
      </c>
      <c r="E18" s="24">
        <v>747189</v>
      </c>
      <c r="F18" s="24">
        <v>0</v>
      </c>
      <c r="G18" s="24">
        <v>104678</v>
      </c>
      <c r="H18" s="24">
        <v>0</v>
      </c>
      <c r="I18" s="24">
        <v>0</v>
      </c>
      <c r="J18" s="24">
        <v>0</v>
      </c>
      <c r="K18" s="24">
        <v>0</v>
      </c>
      <c r="L18" s="24">
        <v>4292</v>
      </c>
      <c r="M18" s="24">
        <v>3113</v>
      </c>
      <c r="N18" s="24">
        <v>1179</v>
      </c>
      <c r="O18" s="24">
        <v>0</v>
      </c>
      <c r="P18" s="24">
        <v>0</v>
      </c>
      <c r="Q18" s="24">
        <v>0</v>
      </c>
      <c r="R18" s="24">
        <v>0</v>
      </c>
      <c r="S18" s="21">
        <f t="shared" si="0"/>
        <v>1002737</v>
      </c>
      <c r="T18" s="24">
        <v>30939085</v>
      </c>
      <c r="U18" s="24">
        <f t="shared" si="2"/>
        <v>146578</v>
      </c>
      <c r="V18" s="24">
        <f t="shared" si="3"/>
        <v>747189</v>
      </c>
      <c r="W18" s="24">
        <f t="shared" si="4"/>
        <v>851867</v>
      </c>
      <c r="X18" s="31"/>
      <c r="Y18" s="25">
        <v>16684506</v>
      </c>
      <c r="Z18" s="25">
        <v>621766</v>
      </c>
      <c r="AA18" s="32">
        <f t="shared" si="1"/>
        <v>6</v>
      </c>
    </row>
    <row r="19" spans="2:27" ht="24.75" customHeight="1">
      <c r="B19" s="61" t="s">
        <v>54</v>
      </c>
      <c r="C19" s="26">
        <v>3734973</v>
      </c>
      <c r="D19" s="26">
        <v>1498348</v>
      </c>
      <c r="E19" s="26">
        <v>2087542</v>
      </c>
      <c r="F19" s="26">
        <v>0</v>
      </c>
      <c r="G19" s="26">
        <v>149083</v>
      </c>
      <c r="H19" s="26">
        <v>0</v>
      </c>
      <c r="I19" s="26">
        <v>0</v>
      </c>
      <c r="J19" s="26">
        <v>0</v>
      </c>
      <c r="K19" s="26">
        <v>0</v>
      </c>
      <c r="L19" s="26">
        <v>229779</v>
      </c>
      <c r="M19" s="26">
        <v>128902</v>
      </c>
      <c r="N19" s="26">
        <v>100877</v>
      </c>
      <c r="O19" s="26">
        <v>0</v>
      </c>
      <c r="P19" s="26">
        <v>0</v>
      </c>
      <c r="Q19" s="26">
        <v>0</v>
      </c>
      <c r="R19" s="26">
        <v>0</v>
      </c>
      <c r="S19" s="92">
        <f t="shared" si="0"/>
        <v>3964752</v>
      </c>
      <c r="T19" s="26">
        <v>54080937</v>
      </c>
      <c r="U19" s="26">
        <f t="shared" si="2"/>
        <v>1498348</v>
      </c>
      <c r="V19" s="26">
        <f t="shared" si="3"/>
        <v>2087542</v>
      </c>
      <c r="W19" s="26">
        <f t="shared" si="4"/>
        <v>2236625</v>
      </c>
      <c r="X19" s="31"/>
      <c r="Y19" s="27">
        <v>27597469</v>
      </c>
      <c r="Z19" s="27">
        <v>1405059</v>
      </c>
      <c r="AA19" s="33">
        <f t="shared" si="1"/>
        <v>13.5</v>
      </c>
    </row>
    <row r="20" spans="2:27" ht="24.75" customHeight="1">
      <c r="B20" s="60" t="s">
        <v>33</v>
      </c>
      <c r="C20" s="24">
        <v>437456</v>
      </c>
      <c r="D20" s="24">
        <v>273130</v>
      </c>
      <c r="E20" s="24">
        <v>135426</v>
      </c>
      <c r="F20" s="24">
        <v>0</v>
      </c>
      <c r="G20" s="24">
        <v>28900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0">
        <f t="shared" si="0"/>
        <v>437456</v>
      </c>
      <c r="T20" s="24">
        <v>3966326</v>
      </c>
      <c r="U20" s="24">
        <f t="shared" si="2"/>
        <v>273130</v>
      </c>
      <c r="V20" s="24">
        <f t="shared" si="3"/>
        <v>135426</v>
      </c>
      <c r="W20" s="24">
        <f t="shared" si="4"/>
        <v>164326</v>
      </c>
      <c r="X20" s="31"/>
      <c r="Y20" s="25">
        <v>2370548</v>
      </c>
      <c r="Z20" s="25">
        <v>62575</v>
      </c>
      <c r="AA20" s="32">
        <f t="shared" si="1"/>
        <v>18.5</v>
      </c>
    </row>
    <row r="21" spans="2:27" ht="24.75" customHeight="1">
      <c r="B21" s="60" t="s">
        <v>34</v>
      </c>
      <c r="C21" s="24">
        <v>760845</v>
      </c>
      <c r="D21" s="24">
        <v>183792</v>
      </c>
      <c r="E21" s="24">
        <v>514878</v>
      </c>
      <c r="F21" s="24">
        <v>0</v>
      </c>
      <c r="G21" s="24">
        <v>0</v>
      </c>
      <c r="H21" s="24">
        <v>62175</v>
      </c>
      <c r="I21" s="24">
        <v>0</v>
      </c>
      <c r="J21" s="24">
        <v>0</v>
      </c>
      <c r="K21" s="24">
        <v>0</v>
      </c>
      <c r="L21" s="24">
        <v>63714</v>
      </c>
      <c r="M21" s="24">
        <v>53206</v>
      </c>
      <c r="N21" s="24">
        <v>10508</v>
      </c>
      <c r="O21" s="24">
        <v>0</v>
      </c>
      <c r="P21" s="24">
        <v>0</v>
      </c>
      <c r="Q21" s="24">
        <v>0</v>
      </c>
      <c r="R21" s="24">
        <v>0</v>
      </c>
      <c r="S21" s="21">
        <f t="shared" si="0"/>
        <v>824559</v>
      </c>
      <c r="T21" s="24">
        <v>11401319</v>
      </c>
      <c r="U21" s="24">
        <f t="shared" si="2"/>
        <v>183792</v>
      </c>
      <c r="V21" s="24">
        <f t="shared" si="3"/>
        <v>577053</v>
      </c>
      <c r="W21" s="24">
        <f t="shared" si="4"/>
        <v>577053</v>
      </c>
      <c r="X21" s="31"/>
      <c r="Y21" s="25">
        <v>6060557</v>
      </c>
      <c r="Z21" s="25">
        <v>436500</v>
      </c>
      <c r="AA21" s="32">
        <f t="shared" si="1"/>
        <v>12.6</v>
      </c>
    </row>
    <row r="22" spans="2:27" ht="24.75" customHeight="1">
      <c r="B22" s="60" t="s">
        <v>35</v>
      </c>
      <c r="C22" s="24">
        <v>1626049</v>
      </c>
      <c r="D22" s="24">
        <v>446312</v>
      </c>
      <c r="E22" s="24">
        <v>1140237</v>
      </c>
      <c r="F22" s="24">
        <v>0</v>
      </c>
      <c r="G22" s="24">
        <v>39500</v>
      </c>
      <c r="H22" s="24">
        <v>0</v>
      </c>
      <c r="I22" s="24">
        <v>0</v>
      </c>
      <c r="J22" s="24">
        <v>0</v>
      </c>
      <c r="K22" s="24">
        <v>0</v>
      </c>
      <c r="L22" s="24">
        <v>117472</v>
      </c>
      <c r="M22" s="24">
        <v>78892</v>
      </c>
      <c r="N22" s="24">
        <v>38580</v>
      </c>
      <c r="O22" s="24">
        <v>0</v>
      </c>
      <c r="P22" s="24">
        <v>0</v>
      </c>
      <c r="Q22" s="24">
        <v>0</v>
      </c>
      <c r="R22" s="24">
        <v>0</v>
      </c>
      <c r="S22" s="21">
        <f t="shared" si="0"/>
        <v>1743521</v>
      </c>
      <c r="T22" s="24">
        <v>17645280</v>
      </c>
      <c r="U22" s="24">
        <f t="shared" si="2"/>
        <v>446312</v>
      </c>
      <c r="V22" s="24">
        <f t="shared" si="3"/>
        <v>1140237</v>
      </c>
      <c r="W22" s="24">
        <f t="shared" si="4"/>
        <v>1179737</v>
      </c>
      <c r="X22" s="31"/>
      <c r="Y22" s="25">
        <v>9167586</v>
      </c>
      <c r="Z22" s="25">
        <v>566225</v>
      </c>
      <c r="AA22" s="32">
        <f t="shared" si="1"/>
        <v>17.7</v>
      </c>
    </row>
    <row r="23" spans="2:27" ht="24.75" customHeight="1">
      <c r="B23" s="60" t="s">
        <v>36</v>
      </c>
      <c r="C23" s="24">
        <v>541819</v>
      </c>
      <c r="D23" s="24">
        <v>250345</v>
      </c>
      <c r="E23" s="24">
        <v>291474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435</v>
      </c>
      <c r="M23" s="24">
        <v>0</v>
      </c>
      <c r="N23" s="24">
        <v>435</v>
      </c>
      <c r="O23" s="24">
        <v>0</v>
      </c>
      <c r="P23" s="24">
        <v>0</v>
      </c>
      <c r="Q23" s="24">
        <v>0</v>
      </c>
      <c r="R23" s="24">
        <v>0</v>
      </c>
      <c r="S23" s="21">
        <f t="shared" si="0"/>
        <v>542254</v>
      </c>
      <c r="T23" s="24">
        <v>6043501</v>
      </c>
      <c r="U23" s="24">
        <f t="shared" si="2"/>
        <v>250345</v>
      </c>
      <c r="V23" s="24">
        <f t="shared" si="3"/>
        <v>291474</v>
      </c>
      <c r="W23" s="24">
        <f t="shared" si="4"/>
        <v>291474</v>
      </c>
      <c r="X23" s="31"/>
      <c r="Y23" s="25">
        <v>3042132</v>
      </c>
      <c r="Z23" s="25">
        <v>236128</v>
      </c>
      <c r="AA23" s="32">
        <f t="shared" si="1"/>
        <v>17.8</v>
      </c>
    </row>
    <row r="24" spans="2:27" ht="24.75" customHeight="1">
      <c r="B24" s="60" t="s">
        <v>37</v>
      </c>
      <c r="C24" s="24">
        <v>728435</v>
      </c>
      <c r="D24" s="24">
        <v>3400</v>
      </c>
      <c r="E24" s="24">
        <v>725035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1">
        <f t="shared" si="0"/>
        <v>728435</v>
      </c>
      <c r="T24" s="24">
        <v>8897873</v>
      </c>
      <c r="U24" s="24">
        <f t="shared" si="2"/>
        <v>3400</v>
      </c>
      <c r="V24" s="24">
        <f t="shared" si="3"/>
        <v>725035</v>
      </c>
      <c r="W24" s="24">
        <f t="shared" si="4"/>
        <v>725035</v>
      </c>
      <c r="X24" s="31"/>
      <c r="Y24" s="25">
        <v>5081113</v>
      </c>
      <c r="Z24" s="25">
        <v>0</v>
      </c>
      <c r="AA24" s="32">
        <f t="shared" si="1"/>
        <v>14.3</v>
      </c>
    </row>
    <row r="25" spans="2:27" ht="24.75" customHeight="1">
      <c r="B25" s="59" t="s">
        <v>38</v>
      </c>
      <c r="C25" s="21">
        <v>610067</v>
      </c>
      <c r="D25" s="21">
        <v>50774</v>
      </c>
      <c r="E25" s="21">
        <v>459452</v>
      </c>
      <c r="F25" s="21">
        <v>0</v>
      </c>
      <c r="G25" s="21">
        <v>99841</v>
      </c>
      <c r="H25" s="21">
        <v>0</v>
      </c>
      <c r="I25" s="21">
        <v>0</v>
      </c>
      <c r="J25" s="21">
        <v>0</v>
      </c>
      <c r="K25" s="21">
        <v>0</v>
      </c>
      <c r="L25" s="21">
        <v>23646</v>
      </c>
      <c r="M25" s="21">
        <v>7671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633713</v>
      </c>
      <c r="T25" s="21">
        <v>10970893</v>
      </c>
      <c r="U25" s="24">
        <f t="shared" si="2"/>
        <v>50774</v>
      </c>
      <c r="V25" s="24">
        <f t="shared" si="3"/>
        <v>459452</v>
      </c>
      <c r="W25" s="24">
        <f t="shared" si="4"/>
        <v>559293</v>
      </c>
      <c r="X25" s="31"/>
      <c r="Y25" s="23">
        <v>5350143</v>
      </c>
      <c r="Z25" s="23">
        <v>256371</v>
      </c>
      <c r="AA25" s="32">
        <f t="shared" si="1"/>
        <v>11.4</v>
      </c>
    </row>
    <row r="26" spans="2:27" ht="24.75" customHeight="1">
      <c r="B26" s="60" t="s">
        <v>39</v>
      </c>
      <c r="C26" s="24">
        <v>1241409</v>
      </c>
      <c r="D26" s="24">
        <v>967117</v>
      </c>
      <c r="E26" s="24">
        <v>222441</v>
      </c>
      <c r="F26" s="24">
        <v>0</v>
      </c>
      <c r="G26" s="24">
        <v>51851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1">
        <f t="shared" si="0"/>
        <v>1241409</v>
      </c>
      <c r="T26" s="24">
        <v>13471124</v>
      </c>
      <c r="U26" s="24">
        <f t="shared" si="2"/>
        <v>967117</v>
      </c>
      <c r="V26" s="24">
        <f t="shared" si="3"/>
        <v>222441</v>
      </c>
      <c r="W26" s="24">
        <f t="shared" si="4"/>
        <v>274292</v>
      </c>
      <c r="X26" s="31"/>
      <c r="Y26" s="25">
        <v>5848737</v>
      </c>
      <c r="Z26" s="25">
        <v>300122</v>
      </c>
      <c r="AA26" s="32">
        <f t="shared" si="1"/>
        <v>21.2</v>
      </c>
    </row>
    <row r="27" spans="2:27" ht="24.75" customHeight="1">
      <c r="B27" s="59" t="s">
        <v>40</v>
      </c>
      <c r="C27" s="21">
        <v>549526</v>
      </c>
      <c r="D27" s="21">
        <v>101774</v>
      </c>
      <c r="E27" s="21">
        <v>425825</v>
      </c>
      <c r="F27" s="21">
        <v>0</v>
      </c>
      <c r="G27" s="21">
        <v>21927</v>
      </c>
      <c r="H27" s="21">
        <v>0</v>
      </c>
      <c r="I27" s="21">
        <v>0</v>
      </c>
      <c r="J27" s="21">
        <v>0</v>
      </c>
      <c r="K27" s="21">
        <v>0</v>
      </c>
      <c r="L27" s="21">
        <v>58639</v>
      </c>
      <c r="M27" s="21">
        <v>47991</v>
      </c>
      <c r="N27" s="21">
        <v>10648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608165</v>
      </c>
      <c r="T27" s="21">
        <v>8144253</v>
      </c>
      <c r="U27" s="24">
        <f t="shared" si="2"/>
        <v>101774</v>
      </c>
      <c r="V27" s="24">
        <f t="shared" si="3"/>
        <v>425825</v>
      </c>
      <c r="W27" s="24">
        <f t="shared" si="4"/>
        <v>447752</v>
      </c>
      <c r="X27" s="31"/>
      <c r="Y27" s="23">
        <v>4924593</v>
      </c>
      <c r="Z27" s="23">
        <v>143777</v>
      </c>
      <c r="AA27" s="32">
        <f t="shared" si="1"/>
        <v>11.2</v>
      </c>
    </row>
    <row r="28" spans="2:27" ht="24.75" customHeight="1">
      <c r="B28" s="60" t="s">
        <v>41</v>
      </c>
      <c r="C28" s="24">
        <v>642525</v>
      </c>
      <c r="D28" s="24">
        <v>218295</v>
      </c>
      <c r="E28" s="24">
        <v>347971</v>
      </c>
      <c r="F28" s="24">
        <v>0</v>
      </c>
      <c r="G28" s="24">
        <v>76259</v>
      </c>
      <c r="H28" s="24">
        <v>0</v>
      </c>
      <c r="I28" s="24">
        <v>0</v>
      </c>
      <c r="J28" s="24">
        <v>0</v>
      </c>
      <c r="K28" s="24">
        <v>0</v>
      </c>
      <c r="L28" s="24">
        <v>10622</v>
      </c>
      <c r="M28" s="24">
        <v>0</v>
      </c>
      <c r="N28" s="24">
        <v>10622</v>
      </c>
      <c r="O28" s="24">
        <v>0</v>
      </c>
      <c r="P28" s="24">
        <v>0</v>
      </c>
      <c r="Q28" s="24">
        <v>0</v>
      </c>
      <c r="R28" s="24">
        <v>0</v>
      </c>
      <c r="S28" s="21">
        <f t="shared" si="0"/>
        <v>653147</v>
      </c>
      <c r="T28" s="24">
        <v>8145296</v>
      </c>
      <c r="U28" s="24">
        <f t="shared" si="2"/>
        <v>218295</v>
      </c>
      <c r="V28" s="24">
        <f t="shared" si="3"/>
        <v>347971</v>
      </c>
      <c r="W28" s="24">
        <f t="shared" si="4"/>
        <v>424230</v>
      </c>
      <c r="X28" s="31"/>
      <c r="Y28" s="25">
        <v>4389865</v>
      </c>
      <c r="Z28" s="25">
        <v>240924</v>
      </c>
      <c r="AA28" s="32">
        <f t="shared" si="1"/>
        <v>14.6</v>
      </c>
    </row>
    <row r="29" spans="2:27" ht="24.75" customHeight="1">
      <c r="B29" s="60" t="s">
        <v>42</v>
      </c>
      <c r="C29" s="24">
        <v>367826</v>
      </c>
      <c r="D29" s="24">
        <v>181955</v>
      </c>
      <c r="E29" s="24">
        <v>175171</v>
      </c>
      <c r="F29" s="24">
        <v>0</v>
      </c>
      <c r="G29" s="24">
        <v>10700</v>
      </c>
      <c r="H29" s="24">
        <v>0</v>
      </c>
      <c r="I29" s="24">
        <v>0</v>
      </c>
      <c r="J29" s="24">
        <v>0</v>
      </c>
      <c r="K29" s="24">
        <v>0</v>
      </c>
      <c r="L29" s="24">
        <v>49529</v>
      </c>
      <c r="M29" s="24">
        <v>28187</v>
      </c>
      <c r="N29" s="24">
        <v>21342</v>
      </c>
      <c r="O29" s="24">
        <v>0</v>
      </c>
      <c r="P29" s="24">
        <v>0</v>
      </c>
      <c r="Q29" s="24">
        <v>0</v>
      </c>
      <c r="R29" s="24">
        <v>0</v>
      </c>
      <c r="S29" s="21">
        <f t="shared" si="0"/>
        <v>417355</v>
      </c>
      <c r="T29" s="24">
        <v>4783616</v>
      </c>
      <c r="U29" s="24">
        <f t="shared" si="2"/>
        <v>181955</v>
      </c>
      <c r="V29" s="24">
        <f t="shared" si="3"/>
        <v>175171</v>
      </c>
      <c r="W29" s="24">
        <f t="shared" si="4"/>
        <v>185871</v>
      </c>
      <c r="X29" s="31"/>
      <c r="Y29" s="25">
        <v>2862454</v>
      </c>
      <c r="Z29" s="25">
        <v>92507</v>
      </c>
      <c r="AA29" s="32">
        <f t="shared" si="1"/>
        <v>12.9</v>
      </c>
    </row>
    <row r="30" spans="2:27" ht="24.75" customHeight="1">
      <c r="B30" s="60" t="s">
        <v>55</v>
      </c>
      <c r="C30" s="24">
        <v>1720418</v>
      </c>
      <c r="D30" s="24">
        <v>339685</v>
      </c>
      <c r="E30" s="24">
        <v>1340025</v>
      </c>
      <c r="F30" s="24">
        <v>0</v>
      </c>
      <c r="G30" s="24">
        <v>23000</v>
      </c>
      <c r="H30" s="24">
        <v>0</v>
      </c>
      <c r="I30" s="24">
        <v>17708</v>
      </c>
      <c r="J30" s="24">
        <v>0</v>
      </c>
      <c r="K30" s="24">
        <v>17708</v>
      </c>
      <c r="L30" s="24">
        <v>7600</v>
      </c>
      <c r="M30" s="24">
        <v>7600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1">
        <f t="shared" si="0"/>
        <v>1728018</v>
      </c>
      <c r="T30" s="24">
        <v>8467107</v>
      </c>
      <c r="U30" s="24">
        <f t="shared" si="2"/>
        <v>339685</v>
      </c>
      <c r="V30" s="24">
        <f t="shared" si="3"/>
        <v>1357733</v>
      </c>
      <c r="W30" s="24">
        <f t="shared" si="4"/>
        <v>1380733</v>
      </c>
      <c r="X30" s="31"/>
      <c r="Y30" s="25">
        <v>4683956</v>
      </c>
      <c r="Z30" s="25">
        <v>127628</v>
      </c>
      <c r="AA30" s="32">
        <f t="shared" si="1"/>
        <v>36.7</v>
      </c>
    </row>
    <row r="31" spans="2:27" ht="24.75" customHeight="1">
      <c r="B31" s="59" t="s">
        <v>56</v>
      </c>
      <c r="C31" s="21">
        <v>1817836</v>
      </c>
      <c r="D31" s="21">
        <v>528534</v>
      </c>
      <c r="E31" s="21">
        <v>1284124</v>
      </c>
      <c r="F31" s="21">
        <v>0</v>
      </c>
      <c r="G31" s="21">
        <v>3440</v>
      </c>
      <c r="H31" s="21">
        <v>0</v>
      </c>
      <c r="I31" s="21">
        <v>1738</v>
      </c>
      <c r="J31" s="21">
        <v>0</v>
      </c>
      <c r="K31" s="21">
        <v>1738</v>
      </c>
      <c r="L31" s="21">
        <v>160152</v>
      </c>
      <c r="M31" s="21">
        <v>156746</v>
      </c>
      <c r="N31" s="21">
        <v>3406</v>
      </c>
      <c r="O31" s="21">
        <v>0</v>
      </c>
      <c r="P31" s="21">
        <v>0</v>
      </c>
      <c r="Q31" s="21">
        <v>0</v>
      </c>
      <c r="R31" s="21">
        <v>0</v>
      </c>
      <c r="S31" s="21">
        <f t="shared" si="0"/>
        <v>1977988</v>
      </c>
      <c r="T31" s="21">
        <v>11441877</v>
      </c>
      <c r="U31" s="24">
        <f t="shared" si="2"/>
        <v>528534</v>
      </c>
      <c r="V31" s="24">
        <f t="shared" si="3"/>
        <v>1285862</v>
      </c>
      <c r="W31" s="24">
        <f t="shared" si="4"/>
        <v>1289302</v>
      </c>
      <c r="X31" s="31"/>
      <c r="Y31" s="23">
        <v>6044387</v>
      </c>
      <c r="Z31" s="23">
        <v>166397</v>
      </c>
      <c r="AA31" s="32">
        <f t="shared" si="1"/>
        <v>30.1</v>
      </c>
    </row>
    <row r="32" spans="2:27" ht="24.75" customHeight="1">
      <c r="B32" s="59" t="s">
        <v>57</v>
      </c>
      <c r="C32" s="21">
        <v>1685692</v>
      </c>
      <c r="D32" s="21">
        <v>468288</v>
      </c>
      <c r="E32" s="21">
        <v>1201054</v>
      </c>
      <c r="F32" s="21">
        <v>0</v>
      </c>
      <c r="G32" s="21">
        <v>11273</v>
      </c>
      <c r="H32" s="21">
        <v>0</v>
      </c>
      <c r="I32" s="21">
        <v>5077</v>
      </c>
      <c r="J32" s="21">
        <v>0</v>
      </c>
      <c r="K32" s="21">
        <v>5077</v>
      </c>
      <c r="L32" s="21">
        <v>26716</v>
      </c>
      <c r="M32" s="21">
        <v>25296</v>
      </c>
      <c r="N32" s="21">
        <v>1420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1712408</v>
      </c>
      <c r="T32" s="21">
        <v>12307523</v>
      </c>
      <c r="U32" s="24">
        <f t="shared" si="2"/>
        <v>468288</v>
      </c>
      <c r="V32" s="24">
        <f t="shared" si="3"/>
        <v>1206131</v>
      </c>
      <c r="W32" s="24">
        <f t="shared" si="4"/>
        <v>1217404</v>
      </c>
      <c r="X32" s="31"/>
      <c r="Y32" s="23">
        <v>6138330</v>
      </c>
      <c r="Z32" s="23">
        <v>186398</v>
      </c>
      <c r="AA32" s="32">
        <f t="shared" si="1"/>
        <v>27.5</v>
      </c>
    </row>
    <row r="33" spans="2:27" ht="24.75" customHeight="1">
      <c r="B33" s="60" t="s">
        <v>43</v>
      </c>
      <c r="C33" s="24">
        <v>717154</v>
      </c>
      <c r="D33" s="24">
        <v>500086</v>
      </c>
      <c r="E33" s="24">
        <v>181690</v>
      </c>
      <c r="F33" s="24">
        <v>0</v>
      </c>
      <c r="G33" s="24">
        <v>35378</v>
      </c>
      <c r="H33" s="24">
        <v>0</v>
      </c>
      <c r="I33" s="24">
        <v>0</v>
      </c>
      <c r="J33" s="24">
        <v>0</v>
      </c>
      <c r="K33" s="24">
        <v>0</v>
      </c>
      <c r="L33" s="24">
        <v>19535</v>
      </c>
      <c r="M33" s="24">
        <v>13673</v>
      </c>
      <c r="N33" s="24">
        <v>5862</v>
      </c>
      <c r="O33" s="24">
        <v>0</v>
      </c>
      <c r="P33" s="24">
        <v>0</v>
      </c>
      <c r="Q33" s="24">
        <v>0</v>
      </c>
      <c r="R33" s="24">
        <v>0</v>
      </c>
      <c r="S33" s="21">
        <f t="shared" si="0"/>
        <v>736689</v>
      </c>
      <c r="T33" s="24">
        <v>6156095</v>
      </c>
      <c r="U33" s="24">
        <f t="shared" si="2"/>
        <v>500086</v>
      </c>
      <c r="V33" s="24">
        <f t="shared" si="3"/>
        <v>181690</v>
      </c>
      <c r="W33" s="24">
        <f t="shared" si="4"/>
        <v>217068</v>
      </c>
      <c r="X33" s="31"/>
      <c r="Y33" s="25">
        <v>3369731</v>
      </c>
      <c r="Z33" s="25">
        <v>105585</v>
      </c>
      <c r="AA33" s="32">
        <f t="shared" si="1"/>
        <v>21.3</v>
      </c>
    </row>
    <row r="34" spans="2:27" ht="24.75" customHeight="1">
      <c r="B34" s="59" t="s">
        <v>44</v>
      </c>
      <c r="C34" s="21">
        <v>1110880</v>
      </c>
      <c r="D34" s="21">
        <v>494227</v>
      </c>
      <c r="E34" s="21">
        <v>553753</v>
      </c>
      <c r="F34" s="21">
        <v>0</v>
      </c>
      <c r="G34" s="21">
        <v>62900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1110880</v>
      </c>
      <c r="T34" s="21">
        <v>8085300</v>
      </c>
      <c r="U34" s="24">
        <f t="shared" si="2"/>
        <v>494227</v>
      </c>
      <c r="V34" s="24">
        <f t="shared" si="3"/>
        <v>553753</v>
      </c>
      <c r="W34" s="24">
        <f t="shared" si="4"/>
        <v>616653</v>
      </c>
      <c r="X34" s="31"/>
      <c r="Y34" s="23">
        <v>4181720</v>
      </c>
      <c r="Z34" s="23">
        <v>132298</v>
      </c>
      <c r="AA34" s="32">
        <f t="shared" si="1"/>
        <v>26.6</v>
      </c>
    </row>
    <row r="35" spans="2:27" ht="27.75" customHeight="1">
      <c r="B35" s="62" t="s">
        <v>45</v>
      </c>
      <c r="C35" s="28">
        <f>SUM(C6:C19)</f>
        <v>71175984</v>
      </c>
      <c r="D35" s="28">
        <f aca="true" t="shared" si="5" ref="D35:Z35">SUM(D6:D19)</f>
        <v>26574480</v>
      </c>
      <c r="E35" s="28">
        <f t="shared" si="5"/>
        <v>43220336</v>
      </c>
      <c r="F35" s="28">
        <f t="shared" si="5"/>
        <v>0</v>
      </c>
      <c r="G35" s="28">
        <f t="shared" si="5"/>
        <v>1302276</v>
      </c>
      <c r="H35" s="28">
        <f t="shared" si="5"/>
        <v>0</v>
      </c>
      <c r="I35" s="28">
        <f t="shared" si="5"/>
        <v>78892</v>
      </c>
      <c r="J35" s="28">
        <f t="shared" si="5"/>
        <v>75602</v>
      </c>
      <c r="K35" s="28">
        <f t="shared" si="5"/>
        <v>3290</v>
      </c>
      <c r="L35" s="28">
        <f t="shared" si="5"/>
        <v>1664560</v>
      </c>
      <c r="M35" s="28">
        <f t="shared" si="5"/>
        <v>1033617</v>
      </c>
      <c r="N35" s="28">
        <f t="shared" si="5"/>
        <v>630943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72840544</v>
      </c>
      <c r="T35" s="28">
        <f t="shared" si="5"/>
        <v>828690488</v>
      </c>
      <c r="U35" s="28">
        <f t="shared" si="5"/>
        <v>26650082</v>
      </c>
      <c r="V35" s="28">
        <f t="shared" si="5"/>
        <v>43223626</v>
      </c>
      <c r="W35" s="28">
        <f t="shared" si="5"/>
        <v>44525902</v>
      </c>
      <c r="X35" s="31"/>
      <c r="Y35" s="28">
        <f t="shared" si="5"/>
        <v>402181459</v>
      </c>
      <c r="Z35" s="28">
        <f t="shared" si="5"/>
        <v>16379401</v>
      </c>
      <c r="AA35" s="34">
        <f>ROUND(AVERAGE(AA6:AA19),1)</f>
        <v>18.1</v>
      </c>
    </row>
    <row r="36" spans="2:27" ht="27.75" customHeight="1">
      <c r="B36" s="63" t="s">
        <v>67</v>
      </c>
      <c r="C36" s="29">
        <f aca="true" t="shared" si="6" ref="C36:W36">SUM(C20:C34)</f>
        <v>14557937</v>
      </c>
      <c r="D36" s="29">
        <f t="shared" si="6"/>
        <v>5007714</v>
      </c>
      <c r="E36" s="29">
        <f t="shared" si="6"/>
        <v>8998556</v>
      </c>
      <c r="F36" s="29">
        <f t="shared" si="6"/>
        <v>0</v>
      </c>
      <c r="G36" s="29">
        <f t="shared" si="6"/>
        <v>464969</v>
      </c>
      <c r="H36" s="29">
        <f t="shared" si="6"/>
        <v>62175</v>
      </c>
      <c r="I36" s="29">
        <f t="shared" si="6"/>
        <v>24523</v>
      </c>
      <c r="J36" s="29">
        <f t="shared" si="6"/>
        <v>0</v>
      </c>
      <c r="K36" s="29">
        <f t="shared" si="6"/>
        <v>24523</v>
      </c>
      <c r="L36" s="29">
        <f t="shared" si="6"/>
        <v>538060</v>
      </c>
      <c r="M36" s="29">
        <f t="shared" si="6"/>
        <v>419262</v>
      </c>
      <c r="N36" s="29">
        <f t="shared" si="6"/>
        <v>102823</v>
      </c>
      <c r="O36" s="29">
        <f t="shared" si="6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15095997</v>
      </c>
      <c r="T36" s="29">
        <f t="shared" si="6"/>
        <v>139927383</v>
      </c>
      <c r="U36" s="29">
        <f t="shared" si="6"/>
        <v>5007714</v>
      </c>
      <c r="V36" s="29">
        <f t="shared" si="6"/>
        <v>9085254</v>
      </c>
      <c r="W36" s="29">
        <f t="shared" si="6"/>
        <v>9550223</v>
      </c>
      <c r="X36" s="31"/>
      <c r="Y36" s="29">
        <f>SUM(Y20:Y34)</f>
        <v>73515852</v>
      </c>
      <c r="Z36" s="29">
        <f>SUM(Z20:Z34)</f>
        <v>3053435</v>
      </c>
      <c r="AA36" s="34">
        <f>ROUND(AVERAGE(AA20:AA34),1)</f>
        <v>19.6</v>
      </c>
    </row>
    <row r="37" spans="2:27" ht="27.75" customHeight="1">
      <c r="B37" s="63" t="s">
        <v>46</v>
      </c>
      <c r="C37" s="29">
        <f aca="true" t="shared" si="7" ref="C37:W37">SUM(C6:C34)</f>
        <v>85733921</v>
      </c>
      <c r="D37" s="29">
        <f t="shared" si="7"/>
        <v>31582194</v>
      </c>
      <c r="E37" s="29">
        <f t="shared" si="7"/>
        <v>52218892</v>
      </c>
      <c r="F37" s="29">
        <f t="shared" si="7"/>
        <v>0</v>
      </c>
      <c r="G37" s="29">
        <f t="shared" si="7"/>
        <v>1767245</v>
      </c>
      <c r="H37" s="29">
        <f t="shared" si="7"/>
        <v>62175</v>
      </c>
      <c r="I37" s="29">
        <f t="shared" si="7"/>
        <v>103415</v>
      </c>
      <c r="J37" s="29">
        <f t="shared" si="7"/>
        <v>75602</v>
      </c>
      <c r="K37" s="29">
        <f t="shared" si="7"/>
        <v>27813</v>
      </c>
      <c r="L37" s="29">
        <f t="shared" si="7"/>
        <v>2202620</v>
      </c>
      <c r="M37" s="29">
        <f t="shared" si="7"/>
        <v>1452879</v>
      </c>
      <c r="N37" s="29">
        <f t="shared" si="7"/>
        <v>733766</v>
      </c>
      <c r="O37" s="29">
        <f t="shared" si="7"/>
        <v>0</v>
      </c>
      <c r="P37" s="29">
        <f t="shared" si="7"/>
        <v>0</v>
      </c>
      <c r="Q37" s="29">
        <f t="shared" si="7"/>
        <v>0</v>
      </c>
      <c r="R37" s="29">
        <f t="shared" si="7"/>
        <v>0</v>
      </c>
      <c r="S37" s="29">
        <f t="shared" si="7"/>
        <v>87936541</v>
      </c>
      <c r="T37" s="29">
        <f t="shared" si="7"/>
        <v>968617871</v>
      </c>
      <c r="U37" s="29">
        <f t="shared" si="7"/>
        <v>31657796</v>
      </c>
      <c r="V37" s="29">
        <f t="shared" si="7"/>
        <v>52308880</v>
      </c>
      <c r="W37" s="29">
        <f t="shared" si="7"/>
        <v>54076125</v>
      </c>
      <c r="X37" s="31"/>
      <c r="Y37" s="29">
        <f>SUM(Y6:Y34)</f>
        <v>475697311</v>
      </c>
      <c r="Z37" s="29">
        <f>SUM(Z6:Z34)</f>
        <v>19432836</v>
      </c>
      <c r="AA37" s="34">
        <f>ROUND(AVERAGE(AA6:AA34),1)</f>
        <v>18.9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投資的経費の状況（Ｒ２年度決算額）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showGridLines="0" view="pageBreakPreview" zoomScale="60" zoomScaleNormal="75" workbookViewId="0" topLeftCell="B1">
      <selection activeCell="E2" sqref="E2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0" customWidth="1"/>
    <col min="25" max="26" width="13.16015625" style="0" customWidth="1"/>
    <col min="27" max="27" width="11.16015625" style="0" customWidth="1"/>
  </cols>
  <sheetData>
    <row r="1" spans="1:27" ht="17.25">
      <c r="A1" s="31"/>
      <c r="B1" s="91" t="s">
        <v>75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0"/>
      <c r="Z1" s="30"/>
      <c r="AA1" s="30"/>
    </row>
    <row r="2" spans="1:27" ht="17.25">
      <c r="A2" s="31"/>
      <c r="B2" s="35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7"/>
      <c r="O2" s="37" t="s">
        <v>0</v>
      </c>
      <c r="P2" s="36"/>
      <c r="Q2" s="36"/>
      <c r="R2" s="36"/>
      <c r="S2" s="38"/>
      <c r="T2" s="37"/>
      <c r="U2" s="38"/>
      <c r="V2" s="38"/>
      <c r="W2" s="37" t="s">
        <v>0</v>
      </c>
      <c r="Y2" s="37"/>
      <c r="Z2" s="37"/>
      <c r="AA2" s="5" t="s">
        <v>76</v>
      </c>
    </row>
    <row r="3" spans="1:27" ht="21" customHeight="1">
      <c r="A3" s="31"/>
      <c r="B3" s="3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6</v>
      </c>
      <c r="V3" s="45" t="s">
        <v>7</v>
      </c>
      <c r="W3" s="45" t="s">
        <v>7</v>
      </c>
      <c r="Y3" s="46"/>
      <c r="Z3" s="42"/>
      <c r="AA3" s="43"/>
    </row>
    <row r="4" spans="1:27" ht="21" customHeight="1">
      <c r="A4" s="31"/>
      <c r="B4" s="47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77</v>
      </c>
      <c r="U4" s="48"/>
      <c r="V4" s="51" t="s">
        <v>78</v>
      </c>
      <c r="W4" s="51" t="s">
        <v>79</v>
      </c>
      <c r="Y4" s="48" t="s">
        <v>13</v>
      </c>
      <c r="Z4" s="48" t="s">
        <v>80</v>
      </c>
      <c r="AA4" s="48" t="s">
        <v>2</v>
      </c>
    </row>
    <row r="5" spans="1:27" ht="21" customHeight="1">
      <c r="A5" s="31"/>
      <c r="B5" s="52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81</v>
      </c>
      <c r="V5" s="56" t="s">
        <v>82</v>
      </c>
      <c r="W5" s="57" t="s">
        <v>83</v>
      </c>
      <c r="Y5" s="54"/>
      <c r="Z5" s="66" t="s">
        <v>84</v>
      </c>
      <c r="AA5" s="64" t="s">
        <v>21</v>
      </c>
    </row>
    <row r="6" spans="2:27" ht="24.75" customHeight="1">
      <c r="B6" s="58" t="s">
        <v>22</v>
      </c>
      <c r="C6" s="20">
        <v>17202176</v>
      </c>
      <c r="D6" s="20">
        <v>6222971</v>
      </c>
      <c r="E6" s="20">
        <v>10839650</v>
      </c>
      <c r="F6" s="20">
        <v>0</v>
      </c>
      <c r="G6" s="20">
        <v>139555</v>
      </c>
      <c r="H6" s="20">
        <v>0</v>
      </c>
      <c r="I6" s="20">
        <v>0</v>
      </c>
      <c r="J6" s="20">
        <v>0</v>
      </c>
      <c r="K6" s="20">
        <v>0</v>
      </c>
      <c r="L6" s="20">
        <v>133688</v>
      </c>
      <c r="M6" s="20">
        <v>93976</v>
      </c>
      <c r="N6" s="20">
        <v>39712</v>
      </c>
      <c r="O6" s="20">
        <v>0</v>
      </c>
      <c r="P6" s="20">
        <v>0</v>
      </c>
      <c r="Q6" s="20">
        <v>0</v>
      </c>
      <c r="R6" s="20">
        <v>0</v>
      </c>
      <c r="S6" s="21">
        <f>+C6+L6+P6</f>
        <v>17335864</v>
      </c>
      <c r="T6" s="20">
        <v>113908412</v>
      </c>
      <c r="U6" s="21">
        <f>+D6+J6</f>
        <v>6222971</v>
      </c>
      <c r="V6" s="21">
        <f>+E6+H6+K6</f>
        <v>10839650</v>
      </c>
      <c r="W6" s="21">
        <f>+E6+G6+H6+K6</f>
        <v>10979205</v>
      </c>
      <c r="X6" s="31"/>
      <c r="Y6" s="22">
        <v>66951388</v>
      </c>
      <c r="Z6" s="23">
        <v>3089952</v>
      </c>
      <c r="AA6" s="32">
        <f>ROUND(C6/Y6*100,1)</f>
        <v>25.7</v>
      </c>
    </row>
    <row r="7" spans="2:27" ht="24.75" customHeight="1">
      <c r="B7" s="59" t="s">
        <v>23</v>
      </c>
      <c r="C7" s="21">
        <v>22630350</v>
      </c>
      <c r="D7" s="21">
        <v>10359086</v>
      </c>
      <c r="E7" s="21">
        <v>12178384</v>
      </c>
      <c r="F7" s="21">
        <v>0</v>
      </c>
      <c r="G7" s="21">
        <v>92880</v>
      </c>
      <c r="H7" s="21">
        <v>0</v>
      </c>
      <c r="I7" s="21">
        <v>0</v>
      </c>
      <c r="J7" s="21">
        <v>0</v>
      </c>
      <c r="K7" s="21">
        <v>0</v>
      </c>
      <c r="L7" s="21">
        <v>167643</v>
      </c>
      <c r="M7" s="21">
        <v>47539</v>
      </c>
      <c r="N7" s="21">
        <v>120104</v>
      </c>
      <c r="O7" s="21">
        <v>0</v>
      </c>
      <c r="P7" s="21">
        <v>0</v>
      </c>
      <c r="Q7" s="21">
        <v>0</v>
      </c>
      <c r="R7" s="21">
        <v>0</v>
      </c>
      <c r="S7" s="21">
        <f aca="true" t="shared" si="0" ref="S7:S34">+C7+L7+P7</f>
        <v>22797993</v>
      </c>
      <c r="T7" s="21">
        <v>123219576</v>
      </c>
      <c r="U7" s="21">
        <f>+D7+J7</f>
        <v>10359086</v>
      </c>
      <c r="V7" s="21">
        <f>+E7+H7+K7</f>
        <v>12178384</v>
      </c>
      <c r="W7" s="21">
        <f>+E7+G7+H7+K7</f>
        <v>12271264</v>
      </c>
      <c r="X7" s="31"/>
      <c r="Y7" s="23">
        <v>91068924</v>
      </c>
      <c r="Z7" s="23">
        <v>16021</v>
      </c>
      <c r="AA7" s="32">
        <f aca="true" t="shared" si="1" ref="AA7:AA34">ROUND(C7/Y7*100,1)</f>
        <v>24.8</v>
      </c>
    </row>
    <row r="8" spans="2:27" ht="24.75" customHeight="1">
      <c r="B8" s="59" t="s">
        <v>24</v>
      </c>
      <c r="C8" s="21">
        <v>5216634</v>
      </c>
      <c r="D8" s="21">
        <v>1471100</v>
      </c>
      <c r="E8" s="21">
        <v>3557331</v>
      </c>
      <c r="F8" s="21">
        <v>0</v>
      </c>
      <c r="G8" s="21">
        <v>147832</v>
      </c>
      <c r="H8" s="21">
        <v>0</v>
      </c>
      <c r="I8" s="21">
        <v>40371</v>
      </c>
      <c r="J8" s="21">
        <v>37000</v>
      </c>
      <c r="K8" s="21">
        <v>3371</v>
      </c>
      <c r="L8" s="21">
        <v>164612</v>
      </c>
      <c r="M8" s="21">
        <v>130822</v>
      </c>
      <c r="N8" s="21">
        <v>33790</v>
      </c>
      <c r="O8" s="21">
        <v>0</v>
      </c>
      <c r="P8" s="21">
        <v>0</v>
      </c>
      <c r="Q8" s="21">
        <v>0</v>
      </c>
      <c r="R8" s="21">
        <v>0</v>
      </c>
      <c r="S8" s="21">
        <f t="shared" si="0"/>
        <v>5381246</v>
      </c>
      <c r="T8" s="21">
        <v>50140146</v>
      </c>
      <c r="U8" s="21">
        <f aca="true" t="shared" si="2" ref="U8:U34">+D8+J8</f>
        <v>1508100</v>
      </c>
      <c r="V8" s="21">
        <f aca="true" t="shared" si="3" ref="V8:V34">+E8+H8+K8</f>
        <v>3560702</v>
      </c>
      <c r="W8" s="21">
        <f aca="true" t="shared" si="4" ref="W8:W34">+E8+G8+H8+K8</f>
        <v>3708534</v>
      </c>
      <c r="X8" s="31"/>
      <c r="Y8" s="23">
        <v>29873524</v>
      </c>
      <c r="Z8" s="23">
        <v>1571286</v>
      </c>
      <c r="AA8" s="32">
        <f t="shared" si="1"/>
        <v>17.5</v>
      </c>
    </row>
    <row r="9" spans="2:27" ht="24.75" customHeight="1">
      <c r="B9" s="60" t="s">
        <v>25</v>
      </c>
      <c r="C9" s="24">
        <v>8957101</v>
      </c>
      <c r="D9" s="24">
        <v>3934756</v>
      </c>
      <c r="E9" s="24">
        <v>4709851</v>
      </c>
      <c r="F9" s="24">
        <v>0</v>
      </c>
      <c r="G9" s="24">
        <v>312494</v>
      </c>
      <c r="H9" s="24">
        <v>0</v>
      </c>
      <c r="I9" s="24">
        <v>0</v>
      </c>
      <c r="J9" s="24">
        <v>0</v>
      </c>
      <c r="K9" s="24">
        <v>0</v>
      </c>
      <c r="L9" s="24">
        <v>143662</v>
      </c>
      <c r="M9" s="24">
        <v>109381</v>
      </c>
      <c r="N9" s="24">
        <v>34281</v>
      </c>
      <c r="O9" s="24">
        <v>0</v>
      </c>
      <c r="P9" s="24">
        <v>0</v>
      </c>
      <c r="Q9" s="24">
        <v>0</v>
      </c>
      <c r="R9" s="24">
        <v>0</v>
      </c>
      <c r="S9" s="21">
        <f t="shared" si="0"/>
        <v>9100763</v>
      </c>
      <c r="T9" s="24">
        <v>72734889</v>
      </c>
      <c r="U9" s="21">
        <f t="shared" si="2"/>
        <v>3934756</v>
      </c>
      <c r="V9" s="21">
        <f t="shared" si="3"/>
        <v>4709851</v>
      </c>
      <c r="W9" s="21">
        <f t="shared" si="4"/>
        <v>5022345</v>
      </c>
      <c r="X9" s="31"/>
      <c r="Y9" s="25">
        <v>41831743</v>
      </c>
      <c r="Z9" s="23">
        <v>2330983</v>
      </c>
      <c r="AA9" s="32">
        <f t="shared" si="1"/>
        <v>21.4</v>
      </c>
    </row>
    <row r="10" spans="2:27" ht="24.75" customHeight="1">
      <c r="B10" s="60" t="s">
        <v>26</v>
      </c>
      <c r="C10" s="24">
        <v>6333936</v>
      </c>
      <c r="D10" s="24">
        <v>3812316</v>
      </c>
      <c r="E10" s="24">
        <v>2378929</v>
      </c>
      <c r="F10" s="24">
        <v>0</v>
      </c>
      <c r="G10" s="24">
        <v>142691</v>
      </c>
      <c r="H10" s="24">
        <v>0</v>
      </c>
      <c r="I10" s="24">
        <v>0</v>
      </c>
      <c r="J10" s="24">
        <v>0</v>
      </c>
      <c r="K10" s="24">
        <v>0</v>
      </c>
      <c r="L10" s="24">
        <v>137658</v>
      </c>
      <c r="M10" s="24">
        <v>37627</v>
      </c>
      <c r="N10" s="24">
        <v>100031</v>
      </c>
      <c r="O10" s="24">
        <v>0</v>
      </c>
      <c r="P10" s="24">
        <v>0</v>
      </c>
      <c r="Q10" s="24">
        <v>0</v>
      </c>
      <c r="R10" s="24">
        <v>0</v>
      </c>
      <c r="S10" s="21">
        <f t="shared" si="0"/>
        <v>6471594</v>
      </c>
      <c r="T10" s="24">
        <v>52316909</v>
      </c>
      <c r="U10" s="21">
        <f t="shared" si="2"/>
        <v>3812316</v>
      </c>
      <c r="V10" s="21">
        <f t="shared" si="3"/>
        <v>2378929</v>
      </c>
      <c r="W10" s="21">
        <f t="shared" si="4"/>
        <v>2521620</v>
      </c>
      <c r="X10" s="31"/>
      <c r="Y10" s="25">
        <v>30337010</v>
      </c>
      <c r="Z10" s="25">
        <v>1745571</v>
      </c>
      <c r="AA10" s="32">
        <f t="shared" si="1"/>
        <v>20.9</v>
      </c>
    </row>
    <row r="11" spans="2:27" ht="24.75" customHeight="1">
      <c r="B11" s="60" t="s">
        <v>27</v>
      </c>
      <c r="C11" s="24">
        <v>7549736</v>
      </c>
      <c r="D11" s="24">
        <v>2395273</v>
      </c>
      <c r="E11" s="24">
        <v>4945046</v>
      </c>
      <c r="F11" s="24">
        <v>0</v>
      </c>
      <c r="G11" s="24">
        <v>208556</v>
      </c>
      <c r="H11" s="24">
        <v>0</v>
      </c>
      <c r="I11" s="24">
        <v>861</v>
      </c>
      <c r="J11" s="24">
        <v>0</v>
      </c>
      <c r="K11" s="24">
        <v>861</v>
      </c>
      <c r="L11" s="24">
        <v>104547</v>
      </c>
      <c r="M11" s="24">
        <v>9607</v>
      </c>
      <c r="N11" s="24">
        <v>94940</v>
      </c>
      <c r="O11" s="24">
        <v>0</v>
      </c>
      <c r="P11" s="24">
        <v>0</v>
      </c>
      <c r="Q11" s="24">
        <v>0</v>
      </c>
      <c r="R11" s="24">
        <v>0</v>
      </c>
      <c r="S11" s="21">
        <f t="shared" si="0"/>
        <v>7654283</v>
      </c>
      <c r="T11" s="24">
        <v>63992704</v>
      </c>
      <c r="U11" s="21">
        <f t="shared" si="2"/>
        <v>2395273</v>
      </c>
      <c r="V11" s="21">
        <f t="shared" si="3"/>
        <v>4945907</v>
      </c>
      <c r="W11" s="21">
        <f t="shared" si="4"/>
        <v>5154463</v>
      </c>
      <c r="X11" s="31"/>
      <c r="Y11" s="25">
        <v>37959942</v>
      </c>
      <c r="Z11" s="25">
        <v>1938949</v>
      </c>
      <c r="AA11" s="32">
        <f t="shared" si="1"/>
        <v>19.9</v>
      </c>
    </row>
    <row r="12" spans="2:27" ht="24.75" customHeight="1">
      <c r="B12" s="60" t="s">
        <v>28</v>
      </c>
      <c r="C12" s="24">
        <v>3476856</v>
      </c>
      <c r="D12" s="24">
        <v>1857118</v>
      </c>
      <c r="E12" s="24">
        <v>1589044</v>
      </c>
      <c r="F12" s="24">
        <v>0</v>
      </c>
      <c r="G12" s="24">
        <v>30694</v>
      </c>
      <c r="H12" s="24">
        <v>0</v>
      </c>
      <c r="I12" s="24">
        <v>0</v>
      </c>
      <c r="J12" s="24">
        <v>0</v>
      </c>
      <c r="K12" s="24">
        <v>0</v>
      </c>
      <c r="L12" s="24">
        <v>133072</v>
      </c>
      <c r="M12" s="24">
        <v>63122</v>
      </c>
      <c r="N12" s="24">
        <v>69950</v>
      </c>
      <c r="O12" s="24">
        <v>0</v>
      </c>
      <c r="P12" s="24">
        <v>0</v>
      </c>
      <c r="Q12" s="24">
        <v>0</v>
      </c>
      <c r="R12" s="24">
        <v>0</v>
      </c>
      <c r="S12" s="21">
        <f t="shared" si="0"/>
        <v>3609928</v>
      </c>
      <c r="T12" s="24">
        <v>29723796</v>
      </c>
      <c r="U12" s="21">
        <f t="shared" si="2"/>
        <v>1857118</v>
      </c>
      <c r="V12" s="21">
        <f t="shared" si="3"/>
        <v>1589044</v>
      </c>
      <c r="W12" s="21">
        <f t="shared" si="4"/>
        <v>1619738</v>
      </c>
      <c r="X12" s="31"/>
      <c r="Y12" s="25">
        <v>16103371</v>
      </c>
      <c r="Z12" s="25">
        <v>1059122</v>
      </c>
      <c r="AA12" s="32">
        <f t="shared" si="1"/>
        <v>21.6</v>
      </c>
    </row>
    <row r="13" spans="2:27" ht="24.75" customHeight="1">
      <c r="B13" s="60" t="s">
        <v>29</v>
      </c>
      <c r="C13" s="24">
        <v>916406</v>
      </c>
      <c r="D13" s="24">
        <v>176403</v>
      </c>
      <c r="E13" s="24">
        <v>681241</v>
      </c>
      <c r="F13" s="24">
        <v>0</v>
      </c>
      <c r="G13" s="24">
        <v>58762</v>
      </c>
      <c r="H13" s="24">
        <v>0</v>
      </c>
      <c r="I13" s="24">
        <v>0</v>
      </c>
      <c r="J13" s="24">
        <v>0</v>
      </c>
      <c r="K13" s="24">
        <v>0</v>
      </c>
      <c r="L13" s="24">
        <v>66749</v>
      </c>
      <c r="M13" s="24">
        <v>24079</v>
      </c>
      <c r="N13" s="24">
        <v>42670</v>
      </c>
      <c r="O13" s="24">
        <v>0</v>
      </c>
      <c r="P13" s="24">
        <v>0</v>
      </c>
      <c r="Q13" s="24">
        <v>0</v>
      </c>
      <c r="R13" s="24">
        <v>0</v>
      </c>
      <c r="S13" s="21">
        <f t="shared" si="0"/>
        <v>983155</v>
      </c>
      <c r="T13" s="24">
        <v>10216960</v>
      </c>
      <c r="U13" s="21">
        <f t="shared" si="2"/>
        <v>176403</v>
      </c>
      <c r="V13" s="21">
        <f t="shared" si="3"/>
        <v>681241</v>
      </c>
      <c r="W13" s="21">
        <f t="shared" si="4"/>
        <v>740003</v>
      </c>
      <c r="X13" s="31"/>
      <c r="Y13" s="25">
        <v>5925282</v>
      </c>
      <c r="Z13" s="25">
        <v>249088</v>
      </c>
      <c r="AA13" s="32">
        <f t="shared" si="1"/>
        <v>15.5</v>
      </c>
    </row>
    <row r="14" spans="2:27" ht="24.75" customHeight="1">
      <c r="B14" s="60" t="s">
        <v>30</v>
      </c>
      <c r="C14" s="24">
        <v>2812721</v>
      </c>
      <c r="D14" s="24">
        <v>1372019</v>
      </c>
      <c r="E14" s="24">
        <v>1440702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1">
        <f t="shared" si="0"/>
        <v>2812721</v>
      </c>
      <c r="T14" s="24">
        <v>20947896</v>
      </c>
      <c r="U14" s="21">
        <f t="shared" si="2"/>
        <v>1372019</v>
      </c>
      <c r="V14" s="21">
        <f t="shared" si="3"/>
        <v>1440702</v>
      </c>
      <c r="W14" s="21">
        <f t="shared" si="4"/>
        <v>1440702</v>
      </c>
      <c r="X14" s="31"/>
      <c r="Y14" s="25">
        <v>12790434</v>
      </c>
      <c r="Z14" s="25">
        <v>493225</v>
      </c>
      <c r="AA14" s="32">
        <f t="shared" si="1"/>
        <v>22</v>
      </c>
    </row>
    <row r="15" spans="2:27" ht="24.75" customHeight="1">
      <c r="B15" s="60" t="s">
        <v>31</v>
      </c>
      <c r="C15" s="24">
        <v>1679149</v>
      </c>
      <c r="D15" s="24">
        <v>1234174</v>
      </c>
      <c r="E15" s="24">
        <v>421222</v>
      </c>
      <c r="F15" s="24">
        <v>0</v>
      </c>
      <c r="G15" s="24">
        <v>23753</v>
      </c>
      <c r="H15" s="24">
        <v>0</v>
      </c>
      <c r="I15" s="24">
        <v>0</v>
      </c>
      <c r="J15" s="24">
        <v>0</v>
      </c>
      <c r="K15" s="24">
        <v>0</v>
      </c>
      <c r="L15" s="24">
        <v>17243</v>
      </c>
      <c r="M15" s="24">
        <v>7748</v>
      </c>
      <c r="N15" s="24">
        <v>9495</v>
      </c>
      <c r="O15" s="24">
        <v>0</v>
      </c>
      <c r="P15" s="24">
        <v>0</v>
      </c>
      <c r="Q15" s="24">
        <v>0</v>
      </c>
      <c r="R15" s="24">
        <v>0</v>
      </c>
      <c r="S15" s="21">
        <f t="shared" si="0"/>
        <v>1696392</v>
      </c>
      <c r="T15" s="24">
        <v>11725376</v>
      </c>
      <c r="U15" s="21">
        <f t="shared" si="2"/>
        <v>1234174</v>
      </c>
      <c r="V15" s="21">
        <f t="shared" si="3"/>
        <v>421222</v>
      </c>
      <c r="W15" s="21">
        <f t="shared" si="4"/>
        <v>444975</v>
      </c>
      <c r="X15" s="31"/>
      <c r="Y15" s="25">
        <v>6400136</v>
      </c>
      <c r="Z15" s="25">
        <v>277373</v>
      </c>
      <c r="AA15" s="32">
        <f t="shared" si="1"/>
        <v>26.2</v>
      </c>
    </row>
    <row r="16" spans="2:27" ht="24.75" customHeight="1">
      <c r="B16" s="59" t="s">
        <v>32</v>
      </c>
      <c r="C16" s="21">
        <v>1940027</v>
      </c>
      <c r="D16" s="21">
        <v>979776</v>
      </c>
      <c r="E16" s="21">
        <v>951725</v>
      </c>
      <c r="F16" s="21">
        <v>0</v>
      </c>
      <c r="G16" s="21">
        <v>8526</v>
      </c>
      <c r="H16" s="21">
        <v>0</v>
      </c>
      <c r="I16" s="21">
        <v>0</v>
      </c>
      <c r="J16" s="21">
        <v>0</v>
      </c>
      <c r="K16" s="21">
        <v>0</v>
      </c>
      <c r="L16" s="21">
        <v>158392</v>
      </c>
      <c r="M16" s="21">
        <v>129716</v>
      </c>
      <c r="N16" s="21">
        <v>28676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2098419</v>
      </c>
      <c r="T16" s="21">
        <v>12186135</v>
      </c>
      <c r="U16" s="21">
        <f t="shared" si="2"/>
        <v>979776</v>
      </c>
      <c r="V16" s="21">
        <f t="shared" si="3"/>
        <v>951725</v>
      </c>
      <c r="W16" s="21">
        <f t="shared" si="4"/>
        <v>960251</v>
      </c>
      <c r="X16" s="31"/>
      <c r="Y16" s="23">
        <v>7011663</v>
      </c>
      <c r="Z16" s="23">
        <v>229959</v>
      </c>
      <c r="AA16" s="32">
        <f t="shared" si="1"/>
        <v>27.7</v>
      </c>
    </row>
    <row r="17" spans="2:27" ht="24.75" customHeight="1">
      <c r="B17" s="60" t="s">
        <v>85</v>
      </c>
      <c r="C17" s="24">
        <v>1670753</v>
      </c>
      <c r="D17" s="24">
        <v>290521</v>
      </c>
      <c r="E17" s="24">
        <v>1355667</v>
      </c>
      <c r="F17" s="24">
        <v>0</v>
      </c>
      <c r="G17" s="24">
        <v>20322</v>
      </c>
      <c r="H17" s="24">
        <v>4243</v>
      </c>
      <c r="I17" s="24">
        <v>0</v>
      </c>
      <c r="J17" s="24">
        <v>0</v>
      </c>
      <c r="K17" s="24">
        <v>0</v>
      </c>
      <c r="L17" s="24">
        <v>89883</v>
      </c>
      <c r="M17" s="24">
        <v>38164</v>
      </c>
      <c r="N17" s="24">
        <v>51719</v>
      </c>
      <c r="O17" s="24">
        <v>0</v>
      </c>
      <c r="P17" s="24">
        <v>0</v>
      </c>
      <c r="Q17" s="24">
        <v>0</v>
      </c>
      <c r="R17" s="24">
        <v>0</v>
      </c>
      <c r="S17" s="21">
        <f t="shared" si="0"/>
        <v>1760636</v>
      </c>
      <c r="T17" s="24">
        <v>21217325</v>
      </c>
      <c r="U17" s="24">
        <f t="shared" si="2"/>
        <v>290521</v>
      </c>
      <c r="V17" s="24">
        <f t="shared" si="3"/>
        <v>1359910</v>
      </c>
      <c r="W17" s="24">
        <f t="shared" si="4"/>
        <v>1380232</v>
      </c>
      <c r="X17" s="31"/>
      <c r="Y17" s="25">
        <v>13387118</v>
      </c>
      <c r="Z17" s="25">
        <v>672689</v>
      </c>
      <c r="AA17" s="32">
        <f t="shared" si="1"/>
        <v>12.5</v>
      </c>
    </row>
    <row r="18" spans="2:27" ht="24.75" customHeight="1">
      <c r="B18" s="60" t="s">
        <v>86</v>
      </c>
      <c r="C18" s="24">
        <v>2014308</v>
      </c>
      <c r="D18" s="24">
        <v>497521</v>
      </c>
      <c r="E18" s="24">
        <v>1475829</v>
      </c>
      <c r="F18" s="24">
        <v>0</v>
      </c>
      <c r="G18" s="24">
        <v>40958</v>
      </c>
      <c r="H18" s="24">
        <v>0</v>
      </c>
      <c r="I18" s="24">
        <v>0</v>
      </c>
      <c r="J18" s="24">
        <v>0</v>
      </c>
      <c r="K18" s="24">
        <v>0</v>
      </c>
      <c r="L18" s="24">
        <v>5837</v>
      </c>
      <c r="M18" s="24">
        <v>1782</v>
      </c>
      <c r="N18" s="24">
        <v>4055</v>
      </c>
      <c r="O18" s="24">
        <v>0</v>
      </c>
      <c r="P18" s="24">
        <v>0</v>
      </c>
      <c r="Q18" s="24">
        <v>0</v>
      </c>
      <c r="R18" s="24">
        <v>0</v>
      </c>
      <c r="S18" s="21">
        <f t="shared" si="0"/>
        <v>2020145</v>
      </c>
      <c r="T18" s="24">
        <v>25861173</v>
      </c>
      <c r="U18" s="24">
        <f t="shared" si="2"/>
        <v>497521</v>
      </c>
      <c r="V18" s="24">
        <f t="shared" si="3"/>
        <v>1475829</v>
      </c>
      <c r="W18" s="24">
        <f t="shared" si="4"/>
        <v>1516787</v>
      </c>
      <c r="X18" s="31"/>
      <c r="Y18" s="25">
        <v>16466264</v>
      </c>
      <c r="Z18" s="25">
        <v>617666</v>
      </c>
      <c r="AA18" s="32">
        <f t="shared" si="1"/>
        <v>12.2</v>
      </c>
    </row>
    <row r="19" spans="2:27" ht="24.75" customHeight="1">
      <c r="B19" s="61" t="s">
        <v>87</v>
      </c>
      <c r="C19" s="26">
        <v>6154759</v>
      </c>
      <c r="D19" s="26">
        <v>4150767</v>
      </c>
      <c r="E19" s="26">
        <v>1774535</v>
      </c>
      <c r="F19" s="26">
        <v>0</v>
      </c>
      <c r="G19" s="26">
        <v>229457</v>
      </c>
      <c r="H19" s="26">
        <v>0</v>
      </c>
      <c r="I19" s="26">
        <v>0</v>
      </c>
      <c r="J19" s="26">
        <v>0</v>
      </c>
      <c r="K19" s="26">
        <v>0</v>
      </c>
      <c r="L19" s="26">
        <v>236580</v>
      </c>
      <c r="M19" s="26">
        <v>96484</v>
      </c>
      <c r="N19" s="26">
        <v>140096</v>
      </c>
      <c r="O19" s="26">
        <v>0</v>
      </c>
      <c r="P19" s="26">
        <v>0</v>
      </c>
      <c r="Q19" s="26">
        <v>0</v>
      </c>
      <c r="R19" s="26">
        <v>0</v>
      </c>
      <c r="S19" s="92">
        <f t="shared" si="0"/>
        <v>6391339</v>
      </c>
      <c r="T19" s="26">
        <v>45065084</v>
      </c>
      <c r="U19" s="26">
        <f t="shared" si="2"/>
        <v>4150767</v>
      </c>
      <c r="V19" s="26">
        <f t="shared" si="3"/>
        <v>1774535</v>
      </c>
      <c r="W19" s="26">
        <f t="shared" si="4"/>
        <v>2003992</v>
      </c>
      <c r="X19" s="31"/>
      <c r="Y19" s="27">
        <v>27132947</v>
      </c>
      <c r="Z19" s="27">
        <v>1227015</v>
      </c>
      <c r="AA19" s="33">
        <f t="shared" si="1"/>
        <v>22.7</v>
      </c>
    </row>
    <row r="20" spans="2:27" ht="24.75" customHeight="1">
      <c r="B20" s="60" t="s">
        <v>33</v>
      </c>
      <c r="C20" s="24">
        <v>243595</v>
      </c>
      <c r="D20" s="24">
        <v>110039</v>
      </c>
      <c r="E20" s="24">
        <v>89561</v>
      </c>
      <c r="F20" s="24">
        <v>0</v>
      </c>
      <c r="G20" s="24">
        <v>43995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0">
        <f t="shared" si="0"/>
        <v>243595</v>
      </c>
      <c r="T20" s="24">
        <v>3393053</v>
      </c>
      <c r="U20" s="24">
        <f t="shared" si="2"/>
        <v>110039</v>
      </c>
      <c r="V20" s="24">
        <f t="shared" si="3"/>
        <v>89561</v>
      </c>
      <c r="W20" s="24">
        <f t="shared" si="4"/>
        <v>133556</v>
      </c>
      <c r="X20" s="31"/>
      <c r="Y20" s="25">
        <v>2053767</v>
      </c>
      <c r="Z20" s="25">
        <v>100182</v>
      </c>
      <c r="AA20" s="32">
        <f t="shared" si="1"/>
        <v>11.9</v>
      </c>
    </row>
    <row r="21" spans="2:27" ht="24.75" customHeight="1">
      <c r="B21" s="60" t="s">
        <v>34</v>
      </c>
      <c r="C21" s="24">
        <v>530608</v>
      </c>
      <c r="D21" s="24">
        <v>113838</v>
      </c>
      <c r="E21" s="24">
        <v>390874</v>
      </c>
      <c r="F21" s="24">
        <v>0</v>
      </c>
      <c r="G21" s="24">
        <v>0</v>
      </c>
      <c r="H21" s="24">
        <v>25896</v>
      </c>
      <c r="I21" s="24">
        <v>0</v>
      </c>
      <c r="J21" s="24">
        <v>0</v>
      </c>
      <c r="K21" s="24">
        <v>0</v>
      </c>
      <c r="L21" s="24">
        <v>130544</v>
      </c>
      <c r="M21" s="24">
        <v>82118</v>
      </c>
      <c r="N21" s="24">
        <v>48426</v>
      </c>
      <c r="O21" s="24">
        <v>0</v>
      </c>
      <c r="P21" s="24">
        <v>0</v>
      </c>
      <c r="Q21" s="24">
        <v>0</v>
      </c>
      <c r="R21" s="24">
        <v>0</v>
      </c>
      <c r="S21" s="21">
        <f t="shared" si="0"/>
        <v>661152</v>
      </c>
      <c r="T21" s="24">
        <v>7938869</v>
      </c>
      <c r="U21" s="24">
        <f t="shared" si="2"/>
        <v>113838</v>
      </c>
      <c r="V21" s="24">
        <f t="shared" si="3"/>
        <v>416770</v>
      </c>
      <c r="W21" s="24">
        <f t="shared" si="4"/>
        <v>416770</v>
      </c>
      <c r="X21" s="31"/>
      <c r="Y21" s="25">
        <v>5584350</v>
      </c>
      <c r="Z21" s="25">
        <v>424666</v>
      </c>
      <c r="AA21" s="32">
        <f t="shared" si="1"/>
        <v>9.5</v>
      </c>
    </row>
    <row r="22" spans="2:27" ht="24.75" customHeight="1">
      <c r="B22" s="60" t="s">
        <v>35</v>
      </c>
      <c r="C22" s="24">
        <v>1587514</v>
      </c>
      <c r="D22" s="24">
        <v>930933</v>
      </c>
      <c r="E22" s="24">
        <v>625381</v>
      </c>
      <c r="F22" s="24">
        <v>0</v>
      </c>
      <c r="G22" s="24">
        <v>31200</v>
      </c>
      <c r="H22" s="24">
        <v>0</v>
      </c>
      <c r="I22" s="24">
        <v>0</v>
      </c>
      <c r="J22" s="24">
        <v>0</v>
      </c>
      <c r="K22" s="24">
        <v>0</v>
      </c>
      <c r="L22" s="24">
        <v>135159</v>
      </c>
      <c r="M22" s="24">
        <v>36873</v>
      </c>
      <c r="N22" s="24">
        <v>98286</v>
      </c>
      <c r="O22" s="24">
        <v>0</v>
      </c>
      <c r="P22" s="24">
        <v>0</v>
      </c>
      <c r="Q22" s="24">
        <v>0</v>
      </c>
      <c r="R22" s="24">
        <v>0</v>
      </c>
      <c r="S22" s="21">
        <f t="shared" si="0"/>
        <v>1722673</v>
      </c>
      <c r="T22" s="24">
        <v>12523765</v>
      </c>
      <c r="U22" s="24">
        <f t="shared" si="2"/>
        <v>930933</v>
      </c>
      <c r="V22" s="24">
        <f t="shared" si="3"/>
        <v>625381</v>
      </c>
      <c r="W22" s="24">
        <f t="shared" si="4"/>
        <v>656581</v>
      </c>
      <c r="X22" s="31"/>
      <c r="Y22" s="25">
        <v>8535144</v>
      </c>
      <c r="Z22" s="25">
        <v>491065</v>
      </c>
      <c r="AA22" s="32">
        <f t="shared" si="1"/>
        <v>18.6</v>
      </c>
    </row>
    <row r="23" spans="2:27" ht="24.75" customHeight="1">
      <c r="B23" s="60" t="s">
        <v>36</v>
      </c>
      <c r="C23" s="24">
        <v>282193</v>
      </c>
      <c r="D23" s="24">
        <v>148313</v>
      </c>
      <c r="E23" s="24">
        <v>133880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14828</v>
      </c>
      <c r="M23" s="24">
        <v>5181</v>
      </c>
      <c r="N23" s="24">
        <v>9647</v>
      </c>
      <c r="O23" s="24">
        <v>0</v>
      </c>
      <c r="P23" s="24">
        <v>0</v>
      </c>
      <c r="Q23" s="24">
        <v>0</v>
      </c>
      <c r="R23" s="24">
        <v>0</v>
      </c>
      <c r="S23" s="21">
        <f t="shared" si="0"/>
        <v>297021</v>
      </c>
      <c r="T23" s="24">
        <v>4045479</v>
      </c>
      <c r="U23" s="24">
        <f t="shared" si="2"/>
        <v>148313</v>
      </c>
      <c r="V23" s="24">
        <f t="shared" si="3"/>
        <v>133880</v>
      </c>
      <c r="W23" s="24">
        <f t="shared" si="4"/>
        <v>133880</v>
      </c>
      <c r="X23" s="31"/>
      <c r="Y23" s="25">
        <v>2910540</v>
      </c>
      <c r="Z23" s="25">
        <v>103852</v>
      </c>
      <c r="AA23" s="32">
        <f t="shared" si="1"/>
        <v>9.7</v>
      </c>
    </row>
    <row r="24" spans="2:27" ht="24.75" customHeight="1">
      <c r="B24" s="60" t="s">
        <v>37</v>
      </c>
      <c r="C24" s="24">
        <v>692326</v>
      </c>
      <c r="D24" s="24">
        <v>40486</v>
      </c>
      <c r="E24" s="24">
        <v>651840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1">
        <f t="shared" si="0"/>
        <v>692326</v>
      </c>
      <c r="T24" s="24">
        <v>6753240</v>
      </c>
      <c r="U24" s="24">
        <f t="shared" si="2"/>
        <v>40486</v>
      </c>
      <c r="V24" s="24">
        <f t="shared" si="3"/>
        <v>651840</v>
      </c>
      <c r="W24" s="24">
        <f t="shared" si="4"/>
        <v>651840</v>
      </c>
      <c r="X24" s="31"/>
      <c r="Y24" s="25">
        <v>5031118</v>
      </c>
      <c r="Z24" s="25">
        <v>0</v>
      </c>
      <c r="AA24" s="32">
        <f t="shared" si="1"/>
        <v>13.8</v>
      </c>
    </row>
    <row r="25" spans="2:27" ht="24.75" customHeight="1">
      <c r="B25" s="59" t="s">
        <v>38</v>
      </c>
      <c r="C25" s="21">
        <v>311431</v>
      </c>
      <c r="D25" s="21">
        <v>13804</v>
      </c>
      <c r="E25" s="21">
        <v>243045</v>
      </c>
      <c r="F25" s="21">
        <v>0</v>
      </c>
      <c r="G25" s="21">
        <v>54582</v>
      </c>
      <c r="H25" s="21">
        <v>0</v>
      </c>
      <c r="I25" s="21">
        <v>0</v>
      </c>
      <c r="J25" s="21">
        <v>0</v>
      </c>
      <c r="K25" s="21">
        <v>0</v>
      </c>
      <c r="L25" s="21">
        <v>15044</v>
      </c>
      <c r="M25" s="21">
        <v>4000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326475</v>
      </c>
      <c r="T25" s="21">
        <v>7220794</v>
      </c>
      <c r="U25" s="24">
        <f t="shared" si="2"/>
        <v>13804</v>
      </c>
      <c r="V25" s="24">
        <f t="shared" si="3"/>
        <v>243045</v>
      </c>
      <c r="W25" s="24">
        <f t="shared" si="4"/>
        <v>297627</v>
      </c>
      <c r="X25" s="31"/>
      <c r="Y25" s="23">
        <v>5185469</v>
      </c>
      <c r="Z25" s="23">
        <v>238962</v>
      </c>
      <c r="AA25" s="32">
        <f t="shared" si="1"/>
        <v>6</v>
      </c>
    </row>
    <row r="26" spans="2:27" ht="24.75" customHeight="1">
      <c r="B26" s="60" t="s">
        <v>39</v>
      </c>
      <c r="C26" s="24">
        <v>2745943</v>
      </c>
      <c r="D26" s="24">
        <v>2342620</v>
      </c>
      <c r="E26" s="24">
        <v>370039</v>
      </c>
      <c r="F26" s="24">
        <v>0</v>
      </c>
      <c r="G26" s="24">
        <v>33284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1">
        <f t="shared" si="0"/>
        <v>2745943</v>
      </c>
      <c r="T26" s="24">
        <v>11215713</v>
      </c>
      <c r="U26" s="24">
        <f t="shared" si="2"/>
        <v>2342620</v>
      </c>
      <c r="V26" s="24">
        <f t="shared" si="3"/>
        <v>370039</v>
      </c>
      <c r="W26" s="24">
        <f t="shared" si="4"/>
        <v>403323</v>
      </c>
      <c r="X26" s="31"/>
      <c r="Y26" s="25">
        <v>5396395</v>
      </c>
      <c r="Z26" s="25">
        <v>287092</v>
      </c>
      <c r="AA26" s="32">
        <f t="shared" si="1"/>
        <v>50.9</v>
      </c>
    </row>
    <row r="27" spans="2:27" ht="24.75" customHeight="1">
      <c r="B27" s="59" t="s">
        <v>40</v>
      </c>
      <c r="C27" s="21">
        <v>784713</v>
      </c>
      <c r="D27" s="21">
        <v>99254</v>
      </c>
      <c r="E27" s="21">
        <v>677520</v>
      </c>
      <c r="F27" s="21">
        <v>0</v>
      </c>
      <c r="G27" s="21">
        <v>7939</v>
      </c>
      <c r="H27" s="21">
        <v>0</v>
      </c>
      <c r="I27" s="21">
        <v>0</v>
      </c>
      <c r="J27" s="21">
        <v>0</v>
      </c>
      <c r="K27" s="21">
        <v>0</v>
      </c>
      <c r="L27" s="21">
        <v>105872</v>
      </c>
      <c r="M27" s="21">
        <v>77100</v>
      </c>
      <c r="N27" s="21">
        <v>28772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890585</v>
      </c>
      <c r="T27" s="21">
        <v>6818246</v>
      </c>
      <c r="U27" s="24">
        <f t="shared" si="2"/>
        <v>99254</v>
      </c>
      <c r="V27" s="24">
        <f t="shared" si="3"/>
        <v>677520</v>
      </c>
      <c r="W27" s="24">
        <f t="shared" si="4"/>
        <v>685459</v>
      </c>
      <c r="X27" s="31"/>
      <c r="Y27" s="23">
        <v>4740644</v>
      </c>
      <c r="Z27" s="23">
        <v>146869</v>
      </c>
      <c r="AA27" s="32">
        <f t="shared" si="1"/>
        <v>16.6</v>
      </c>
    </row>
    <row r="28" spans="2:27" ht="24.75" customHeight="1">
      <c r="B28" s="60" t="s">
        <v>41</v>
      </c>
      <c r="C28" s="24">
        <v>444464</v>
      </c>
      <c r="D28" s="24">
        <v>112704</v>
      </c>
      <c r="E28" s="24">
        <v>279946</v>
      </c>
      <c r="F28" s="24">
        <v>0</v>
      </c>
      <c r="G28" s="24">
        <v>51814</v>
      </c>
      <c r="H28" s="24">
        <v>0</v>
      </c>
      <c r="I28" s="24">
        <v>0</v>
      </c>
      <c r="J28" s="24">
        <v>0</v>
      </c>
      <c r="K28" s="24">
        <v>0</v>
      </c>
      <c r="L28" s="24">
        <v>74837</v>
      </c>
      <c r="M28" s="24">
        <v>47359</v>
      </c>
      <c r="N28" s="24">
        <v>27478</v>
      </c>
      <c r="O28" s="24">
        <v>0</v>
      </c>
      <c r="P28" s="24">
        <v>0</v>
      </c>
      <c r="Q28" s="24">
        <v>0</v>
      </c>
      <c r="R28" s="24">
        <v>0</v>
      </c>
      <c r="S28" s="21">
        <f t="shared" si="0"/>
        <v>519301</v>
      </c>
      <c r="T28" s="24">
        <v>5891223</v>
      </c>
      <c r="U28" s="24">
        <f t="shared" si="2"/>
        <v>112704</v>
      </c>
      <c r="V28" s="24">
        <f t="shared" si="3"/>
        <v>279946</v>
      </c>
      <c r="W28" s="24">
        <f t="shared" si="4"/>
        <v>331760</v>
      </c>
      <c r="X28" s="31"/>
      <c r="Y28" s="25">
        <v>4080240</v>
      </c>
      <c r="Z28" s="25">
        <v>203409</v>
      </c>
      <c r="AA28" s="32">
        <f t="shared" si="1"/>
        <v>10.9</v>
      </c>
    </row>
    <row r="29" spans="2:27" ht="24.75" customHeight="1">
      <c r="B29" s="60" t="s">
        <v>42</v>
      </c>
      <c r="C29" s="24">
        <v>444779</v>
      </c>
      <c r="D29" s="24">
        <v>160890</v>
      </c>
      <c r="E29" s="24">
        <v>283889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136884</v>
      </c>
      <c r="M29" s="24">
        <v>118046</v>
      </c>
      <c r="N29" s="24">
        <v>18838</v>
      </c>
      <c r="O29" s="24">
        <v>0</v>
      </c>
      <c r="P29" s="24">
        <v>0</v>
      </c>
      <c r="Q29" s="24">
        <v>0</v>
      </c>
      <c r="R29" s="24">
        <v>0</v>
      </c>
      <c r="S29" s="21">
        <f t="shared" si="0"/>
        <v>581663</v>
      </c>
      <c r="T29" s="24">
        <v>3738502</v>
      </c>
      <c r="U29" s="24">
        <f t="shared" si="2"/>
        <v>160890</v>
      </c>
      <c r="V29" s="24">
        <f t="shared" si="3"/>
        <v>283889</v>
      </c>
      <c r="W29" s="24">
        <f t="shared" si="4"/>
        <v>283889</v>
      </c>
      <c r="X29" s="31"/>
      <c r="Y29" s="25">
        <v>2642728</v>
      </c>
      <c r="Z29" s="25">
        <v>89906</v>
      </c>
      <c r="AA29" s="32">
        <f t="shared" si="1"/>
        <v>16.8</v>
      </c>
    </row>
    <row r="30" spans="2:27" ht="24.75" customHeight="1">
      <c r="B30" s="60" t="s">
        <v>88</v>
      </c>
      <c r="C30" s="24">
        <v>1489275</v>
      </c>
      <c r="D30" s="24">
        <v>254541</v>
      </c>
      <c r="E30" s="24">
        <v>1199281</v>
      </c>
      <c r="F30" s="24">
        <v>0</v>
      </c>
      <c r="G30" s="24">
        <v>12400</v>
      </c>
      <c r="H30" s="24">
        <v>0</v>
      </c>
      <c r="I30" s="24">
        <v>23053</v>
      </c>
      <c r="J30" s="24">
        <v>0</v>
      </c>
      <c r="K30" s="24">
        <v>23053</v>
      </c>
      <c r="L30" s="24">
        <v>3804</v>
      </c>
      <c r="M30" s="24">
        <v>3804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1">
        <f t="shared" si="0"/>
        <v>1493079</v>
      </c>
      <c r="T30" s="24">
        <v>7071031</v>
      </c>
      <c r="U30" s="24">
        <f t="shared" si="2"/>
        <v>254541</v>
      </c>
      <c r="V30" s="24">
        <f t="shared" si="3"/>
        <v>1222334</v>
      </c>
      <c r="W30" s="24">
        <f t="shared" si="4"/>
        <v>1234734</v>
      </c>
      <c r="X30" s="31"/>
      <c r="Y30" s="25">
        <v>4554376</v>
      </c>
      <c r="Z30" s="25">
        <v>128205</v>
      </c>
      <c r="AA30" s="32">
        <f t="shared" si="1"/>
        <v>32.7</v>
      </c>
    </row>
    <row r="31" spans="2:27" ht="24.75" customHeight="1">
      <c r="B31" s="59" t="s">
        <v>89</v>
      </c>
      <c r="C31" s="21">
        <v>1355363</v>
      </c>
      <c r="D31" s="21">
        <v>327277</v>
      </c>
      <c r="E31" s="21">
        <v>1013797</v>
      </c>
      <c r="F31" s="21">
        <v>0</v>
      </c>
      <c r="G31" s="21">
        <v>3500</v>
      </c>
      <c r="H31" s="21">
        <v>0</v>
      </c>
      <c r="I31" s="21">
        <v>10789</v>
      </c>
      <c r="J31" s="21">
        <v>0</v>
      </c>
      <c r="K31" s="21">
        <v>10789</v>
      </c>
      <c r="L31" s="21">
        <v>159069</v>
      </c>
      <c r="M31" s="21">
        <v>146836</v>
      </c>
      <c r="N31" s="21">
        <v>12233</v>
      </c>
      <c r="O31" s="21">
        <v>0</v>
      </c>
      <c r="P31" s="21">
        <v>0</v>
      </c>
      <c r="Q31" s="21">
        <v>0</v>
      </c>
      <c r="R31" s="21">
        <v>0</v>
      </c>
      <c r="S31" s="21">
        <f t="shared" si="0"/>
        <v>1514432</v>
      </c>
      <c r="T31" s="21">
        <v>9096509</v>
      </c>
      <c r="U31" s="24">
        <f t="shared" si="2"/>
        <v>327277</v>
      </c>
      <c r="V31" s="24">
        <f t="shared" si="3"/>
        <v>1024586</v>
      </c>
      <c r="W31" s="24">
        <f t="shared" si="4"/>
        <v>1028086</v>
      </c>
      <c r="X31" s="31"/>
      <c r="Y31" s="23">
        <v>5814527</v>
      </c>
      <c r="Z31" s="23">
        <v>167717</v>
      </c>
      <c r="AA31" s="32">
        <f t="shared" si="1"/>
        <v>23.3</v>
      </c>
    </row>
    <row r="32" spans="2:27" ht="24.75" customHeight="1">
      <c r="B32" s="59" t="s">
        <v>90</v>
      </c>
      <c r="C32" s="21">
        <v>2923067</v>
      </c>
      <c r="D32" s="21">
        <v>1334132</v>
      </c>
      <c r="E32" s="21">
        <v>1535349</v>
      </c>
      <c r="F32" s="21">
        <v>0</v>
      </c>
      <c r="G32" s="21">
        <v>43273</v>
      </c>
      <c r="H32" s="21">
        <v>0</v>
      </c>
      <c r="I32" s="21">
        <v>10313</v>
      </c>
      <c r="J32" s="21">
        <v>0</v>
      </c>
      <c r="K32" s="21">
        <v>10313</v>
      </c>
      <c r="L32" s="21">
        <v>71264</v>
      </c>
      <c r="M32" s="21">
        <v>8880</v>
      </c>
      <c r="N32" s="21">
        <v>62384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2994331</v>
      </c>
      <c r="T32" s="21">
        <v>11109985</v>
      </c>
      <c r="U32" s="24">
        <f t="shared" si="2"/>
        <v>1334132</v>
      </c>
      <c r="V32" s="24">
        <f t="shared" si="3"/>
        <v>1545662</v>
      </c>
      <c r="W32" s="24">
        <f t="shared" si="4"/>
        <v>1588935</v>
      </c>
      <c r="X32" s="31"/>
      <c r="Y32" s="23">
        <v>5905319</v>
      </c>
      <c r="Z32" s="23">
        <v>190750</v>
      </c>
      <c r="AA32" s="32">
        <f t="shared" si="1"/>
        <v>49.5</v>
      </c>
    </row>
    <row r="33" spans="2:27" ht="24.75" customHeight="1">
      <c r="B33" s="60" t="s">
        <v>43</v>
      </c>
      <c r="C33" s="24">
        <v>859934</v>
      </c>
      <c r="D33" s="24">
        <v>498870</v>
      </c>
      <c r="E33" s="24">
        <v>320690</v>
      </c>
      <c r="F33" s="24">
        <v>0</v>
      </c>
      <c r="G33" s="24">
        <v>40374</v>
      </c>
      <c r="H33" s="24">
        <v>0</v>
      </c>
      <c r="I33" s="24">
        <v>0</v>
      </c>
      <c r="J33" s="24">
        <v>0</v>
      </c>
      <c r="K33" s="24">
        <v>0</v>
      </c>
      <c r="L33" s="24">
        <v>51713</v>
      </c>
      <c r="M33" s="24">
        <v>36360</v>
      </c>
      <c r="N33" s="24">
        <v>15353</v>
      </c>
      <c r="O33" s="24">
        <v>0</v>
      </c>
      <c r="P33" s="24">
        <v>0</v>
      </c>
      <c r="Q33" s="24">
        <v>0</v>
      </c>
      <c r="R33" s="24">
        <v>0</v>
      </c>
      <c r="S33" s="21">
        <f t="shared" si="0"/>
        <v>911647</v>
      </c>
      <c r="T33" s="24">
        <v>5081585</v>
      </c>
      <c r="U33" s="24">
        <f t="shared" si="2"/>
        <v>498870</v>
      </c>
      <c r="V33" s="24">
        <f t="shared" si="3"/>
        <v>320690</v>
      </c>
      <c r="W33" s="24">
        <f t="shared" si="4"/>
        <v>361064</v>
      </c>
      <c r="X33" s="31"/>
      <c r="Y33" s="25">
        <v>3152000</v>
      </c>
      <c r="Z33" s="25">
        <v>104672</v>
      </c>
      <c r="AA33" s="32">
        <f t="shared" si="1"/>
        <v>27.3</v>
      </c>
    </row>
    <row r="34" spans="2:27" ht="24.75" customHeight="1">
      <c r="B34" s="59" t="s">
        <v>44</v>
      </c>
      <c r="C34" s="21">
        <v>1171038</v>
      </c>
      <c r="D34" s="21">
        <v>542414</v>
      </c>
      <c r="E34" s="21">
        <v>586291</v>
      </c>
      <c r="F34" s="21">
        <v>0</v>
      </c>
      <c r="G34" s="21">
        <v>42333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1171038</v>
      </c>
      <c r="T34" s="21">
        <v>6357172</v>
      </c>
      <c r="U34" s="24">
        <f t="shared" si="2"/>
        <v>542414</v>
      </c>
      <c r="V34" s="24">
        <f t="shared" si="3"/>
        <v>586291</v>
      </c>
      <c r="W34" s="24">
        <f t="shared" si="4"/>
        <v>628624</v>
      </c>
      <c r="X34" s="31"/>
      <c r="Y34" s="23">
        <v>3990180</v>
      </c>
      <c r="Z34" s="23">
        <v>135776</v>
      </c>
      <c r="AA34" s="32">
        <f t="shared" si="1"/>
        <v>29.3</v>
      </c>
    </row>
    <row r="35" spans="2:27" ht="27.75" customHeight="1">
      <c r="B35" s="62" t="s">
        <v>45</v>
      </c>
      <c r="C35" s="28">
        <f>SUM(C6:C19)</f>
        <v>88554912</v>
      </c>
      <c r="D35" s="28">
        <f aca="true" t="shared" si="5" ref="D35:Z35">SUM(D6:D19)</f>
        <v>38753801</v>
      </c>
      <c r="E35" s="28">
        <f t="shared" si="5"/>
        <v>48299156</v>
      </c>
      <c r="F35" s="28">
        <f t="shared" si="5"/>
        <v>0</v>
      </c>
      <c r="G35" s="28">
        <f t="shared" si="5"/>
        <v>1456480</v>
      </c>
      <c r="H35" s="28">
        <f t="shared" si="5"/>
        <v>4243</v>
      </c>
      <c r="I35" s="28">
        <f t="shared" si="5"/>
        <v>41232</v>
      </c>
      <c r="J35" s="28">
        <f t="shared" si="5"/>
        <v>37000</v>
      </c>
      <c r="K35" s="28">
        <f t="shared" si="5"/>
        <v>4232</v>
      </c>
      <c r="L35" s="28">
        <f t="shared" si="5"/>
        <v>1559566</v>
      </c>
      <c r="M35" s="28">
        <f t="shared" si="5"/>
        <v>790047</v>
      </c>
      <c r="N35" s="28">
        <f t="shared" si="5"/>
        <v>769519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90114478</v>
      </c>
      <c r="T35" s="28">
        <f t="shared" si="5"/>
        <v>653256381</v>
      </c>
      <c r="U35" s="28">
        <f t="shared" si="5"/>
        <v>38790801</v>
      </c>
      <c r="V35" s="28">
        <f t="shared" si="5"/>
        <v>48307631</v>
      </c>
      <c r="W35" s="28">
        <f t="shared" si="5"/>
        <v>49764111</v>
      </c>
      <c r="X35" s="31"/>
      <c r="Y35" s="28">
        <f t="shared" si="5"/>
        <v>403239746</v>
      </c>
      <c r="Z35" s="28">
        <f t="shared" si="5"/>
        <v>15518899</v>
      </c>
      <c r="AA35" s="34">
        <f>ROUND(AVERAGE(AA6:AA19),1)</f>
        <v>20.8</v>
      </c>
    </row>
    <row r="36" spans="2:27" ht="27.75" customHeight="1">
      <c r="B36" s="63" t="s">
        <v>91</v>
      </c>
      <c r="C36" s="29">
        <f aca="true" t="shared" si="6" ref="C36:W36">SUM(C20:C34)</f>
        <v>15866243</v>
      </c>
      <c r="D36" s="29">
        <f t="shared" si="6"/>
        <v>7030115</v>
      </c>
      <c r="E36" s="29">
        <f t="shared" si="6"/>
        <v>8401383</v>
      </c>
      <c r="F36" s="29">
        <f t="shared" si="6"/>
        <v>0</v>
      </c>
      <c r="G36" s="29">
        <f t="shared" si="6"/>
        <v>364694</v>
      </c>
      <c r="H36" s="29">
        <f t="shared" si="6"/>
        <v>25896</v>
      </c>
      <c r="I36" s="29">
        <f t="shared" si="6"/>
        <v>44155</v>
      </c>
      <c r="J36" s="29">
        <f t="shared" si="6"/>
        <v>0</v>
      </c>
      <c r="K36" s="29">
        <f t="shared" si="6"/>
        <v>44155</v>
      </c>
      <c r="L36" s="29">
        <f t="shared" si="6"/>
        <v>899018</v>
      </c>
      <c r="M36" s="29">
        <f t="shared" si="6"/>
        <v>566557</v>
      </c>
      <c r="N36" s="29">
        <f t="shared" si="6"/>
        <v>321417</v>
      </c>
      <c r="O36" s="29">
        <f t="shared" si="6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16765261</v>
      </c>
      <c r="T36" s="29">
        <f t="shared" si="6"/>
        <v>108255166</v>
      </c>
      <c r="U36" s="29">
        <f t="shared" si="6"/>
        <v>7030115</v>
      </c>
      <c r="V36" s="29">
        <f t="shared" si="6"/>
        <v>8471434</v>
      </c>
      <c r="W36" s="29">
        <f t="shared" si="6"/>
        <v>8836128</v>
      </c>
      <c r="X36" s="31"/>
      <c r="Y36" s="29">
        <f>SUM(Y20:Y34)</f>
        <v>69576797</v>
      </c>
      <c r="Z36" s="29">
        <f>SUM(Z20:Z34)</f>
        <v>2813123</v>
      </c>
      <c r="AA36" s="34">
        <f>ROUND(AVERAGE(AA20:AA34),1)</f>
        <v>21.8</v>
      </c>
    </row>
    <row r="37" spans="2:27" ht="27.75" customHeight="1">
      <c r="B37" s="63" t="s">
        <v>46</v>
      </c>
      <c r="C37" s="29">
        <f aca="true" t="shared" si="7" ref="C37:W37">SUM(C6:C34)</f>
        <v>104421155</v>
      </c>
      <c r="D37" s="29">
        <f t="shared" si="7"/>
        <v>45783916</v>
      </c>
      <c r="E37" s="29">
        <f t="shared" si="7"/>
        <v>56700539</v>
      </c>
      <c r="F37" s="29">
        <f t="shared" si="7"/>
        <v>0</v>
      </c>
      <c r="G37" s="29">
        <f t="shared" si="7"/>
        <v>1821174</v>
      </c>
      <c r="H37" s="29">
        <f t="shared" si="7"/>
        <v>30139</v>
      </c>
      <c r="I37" s="29">
        <f t="shared" si="7"/>
        <v>85387</v>
      </c>
      <c r="J37" s="29">
        <f t="shared" si="7"/>
        <v>37000</v>
      </c>
      <c r="K37" s="29">
        <f t="shared" si="7"/>
        <v>48387</v>
      </c>
      <c r="L37" s="29">
        <f t="shared" si="7"/>
        <v>2458584</v>
      </c>
      <c r="M37" s="29">
        <f t="shared" si="7"/>
        <v>1356604</v>
      </c>
      <c r="N37" s="29">
        <f t="shared" si="7"/>
        <v>1090936</v>
      </c>
      <c r="O37" s="29">
        <f t="shared" si="7"/>
        <v>0</v>
      </c>
      <c r="P37" s="29">
        <f t="shared" si="7"/>
        <v>0</v>
      </c>
      <c r="Q37" s="29">
        <f t="shared" si="7"/>
        <v>0</v>
      </c>
      <c r="R37" s="29">
        <f t="shared" si="7"/>
        <v>0</v>
      </c>
      <c r="S37" s="29">
        <f t="shared" si="7"/>
        <v>106879739</v>
      </c>
      <c r="T37" s="29">
        <f t="shared" si="7"/>
        <v>761511547</v>
      </c>
      <c r="U37" s="29">
        <f t="shared" si="7"/>
        <v>45820916</v>
      </c>
      <c r="V37" s="29">
        <f t="shared" si="7"/>
        <v>56779065</v>
      </c>
      <c r="W37" s="29">
        <f t="shared" si="7"/>
        <v>58600239</v>
      </c>
      <c r="X37" s="31"/>
      <c r="Y37" s="29">
        <f>SUM(Y6:Y34)</f>
        <v>472816543</v>
      </c>
      <c r="Z37" s="29">
        <f>SUM(Z6:Z34)</f>
        <v>18332022</v>
      </c>
      <c r="AA37" s="34">
        <f>ROUND(AVERAGE(AA6:AA34),1)</f>
        <v>21.3</v>
      </c>
    </row>
    <row r="38" spans="25:27" ht="17.25">
      <c r="Y38" s="3"/>
      <c r="Z38" s="3"/>
      <c r="AA38" t="s">
        <v>92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投資的経費の状況（Ｒ１年度決算額）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66015625" defaultRowHeight="18"/>
  <cols>
    <col min="1" max="1" width="1.66015625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72</v>
      </c>
    </row>
    <row r="2" spans="2:27" ht="17.25">
      <c r="B2" s="18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X2" s="30"/>
      <c r="Y2" s="5"/>
      <c r="Z2" s="5"/>
      <c r="AA2" s="5" t="s">
        <v>66</v>
      </c>
    </row>
    <row r="3" spans="2:27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X3" s="30"/>
      <c r="Y3" s="46"/>
      <c r="Z3" s="42"/>
      <c r="AA3" s="43"/>
    </row>
    <row r="4" spans="2:27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X4" s="30"/>
      <c r="Y4" s="48" t="s">
        <v>13</v>
      </c>
      <c r="Z4" s="48" t="s">
        <v>58</v>
      </c>
      <c r="AA4" s="48" t="s">
        <v>63</v>
      </c>
    </row>
    <row r="5" spans="2:27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X5" s="30"/>
      <c r="Y5" s="54"/>
      <c r="Z5" s="66" t="s">
        <v>59</v>
      </c>
      <c r="AA5" s="64" t="s">
        <v>21</v>
      </c>
    </row>
    <row r="6" spans="2:27" ht="24.75" customHeight="1">
      <c r="B6" s="12" t="s">
        <v>22</v>
      </c>
      <c r="C6" s="21">
        <f>+'当年度'!C6-'前年度'!C6</f>
        <v>-5529910</v>
      </c>
      <c r="D6" s="23">
        <f>+'当年度'!D6-'前年度'!D6</f>
        <v>-2136723</v>
      </c>
      <c r="E6" s="23">
        <f>+'当年度'!E6-'前年度'!E6</f>
        <v>-3380132</v>
      </c>
      <c r="F6" s="72">
        <f>+'当年度'!F6-'前年度'!F6</f>
        <v>0</v>
      </c>
      <c r="G6" s="23">
        <f>+'当年度'!G6-'前年度'!G6</f>
        <v>-13055</v>
      </c>
      <c r="H6" s="23">
        <f>+'当年度'!H6-'前年度'!H6</f>
        <v>0</v>
      </c>
      <c r="I6" s="23">
        <f>+'当年度'!I6-'前年度'!I6</f>
        <v>0</v>
      </c>
      <c r="J6" s="72">
        <f>+'当年度'!J6-'前年度'!J6</f>
        <v>0</v>
      </c>
      <c r="K6" s="23">
        <f>+'当年度'!K6-'前年度'!K6</f>
        <v>0</v>
      </c>
      <c r="L6" s="23">
        <f>+'当年度'!L6-'前年度'!L6</f>
        <v>13633</v>
      </c>
      <c r="M6" s="72">
        <f>+'当年度'!M6-'前年度'!M6</f>
        <v>-38567</v>
      </c>
      <c r="N6" s="72">
        <f>+'当年度'!N6-'前年度'!N6</f>
        <v>52200</v>
      </c>
      <c r="O6" s="72">
        <f>+'当年度'!O6-'前年度'!O6</f>
        <v>0</v>
      </c>
      <c r="P6" s="72">
        <f>+'当年度'!P6-'前年度'!P6</f>
        <v>0</v>
      </c>
      <c r="Q6" s="72">
        <f>+'当年度'!Q6-'前年度'!Q6</f>
        <v>0</v>
      </c>
      <c r="R6" s="72">
        <f>+'当年度'!R6-'前年度'!R6</f>
        <v>0</v>
      </c>
      <c r="S6" s="72">
        <f>+'当年度'!S6-'前年度'!S6</f>
        <v>-5516277</v>
      </c>
      <c r="T6" s="72">
        <f>+'当年度'!T6-'前年度'!T6</f>
        <v>27916288</v>
      </c>
      <c r="U6" s="72">
        <f>+'当年度'!U6-'前年度'!U6</f>
        <v>-2136723</v>
      </c>
      <c r="V6" s="72">
        <f>+'当年度'!V6-'前年度'!V6</f>
        <v>-3380132</v>
      </c>
      <c r="W6" s="72">
        <f>+'当年度'!W6-'前年度'!W6</f>
        <v>-3393187</v>
      </c>
      <c r="X6" s="7"/>
      <c r="Y6" s="23">
        <f>+'当年度'!Y6-'前年度'!Y6</f>
        <v>1375897</v>
      </c>
      <c r="Z6" s="23">
        <f>+'当年度'!Z6-'前年度'!Z6</f>
        <v>48349</v>
      </c>
      <c r="AA6" s="67">
        <f>+'当年度'!AA6-'前年度'!AA6</f>
        <v>-8.599999999999998</v>
      </c>
    </row>
    <row r="7" spans="2:27" ht="24.75" customHeight="1">
      <c r="B7" s="13" t="s">
        <v>23</v>
      </c>
      <c r="C7" s="21">
        <f>+'当年度'!C7-'前年度'!C7</f>
        <v>-5624271</v>
      </c>
      <c r="D7" s="23">
        <f>+'当年度'!D7-'前年度'!D7</f>
        <v>-4514351</v>
      </c>
      <c r="E7" s="23">
        <f>+'当年度'!E7-'前年度'!E7</f>
        <v>-1035136</v>
      </c>
      <c r="F7" s="72">
        <f>+'当年度'!F7-'前年度'!F7</f>
        <v>0</v>
      </c>
      <c r="G7" s="23">
        <f>+'当年度'!G7-'前年度'!G7</f>
        <v>-74784</v>
      </c>
      <c r="H7" s="23">
        <f>+'当年度'!H7-'前年度'!H7</f>
        <v>0</v>
      </c>
      <c r="I7" s="23">
        <f>+'当年度'!I7-'前年度'!I7</f>
        <v>0</v>
      </c>
      <c r="J7" s="72">
        <f>+'当年度'!J7-'前年度'!J7</f>
        <v>0</v>
      </c>
      <c r="K7" s="23">
        <f>+'当年度'!K7-'前年度'!K7</f>
        <v>0</v>
      </c>
      <c r="L7" s="23">
        <f>+'当年度'!L7-'前年度'!L7</f>
        <v>194336</v>
      </c>
      <c r="M7" s="72">
        <f>+'当年度'!M7-'前年度'!M7</f>
        <v>142981</v>
      </c>
      <c r="N7" s="72">
        <f>+'当年度'!N7-'前年度'!N7</f>
        <v>51355</v>
      </c>
      <c r="O7" s="72">
        <f>+'当年度'!O7-'前年度'!O7</f>
        <v>0</v>
      </c>
      <c r="P7" s="72">
        <f>+'当年度'!P7-'前年度'!P7</f>
        <v>0</v>
      </c>
      <c r="Q7" s="72">
        <f>+'当年度'!Q7-'前年度'!Q7</f>
        <v>0</v>
      </c>
      <c r="R7" s="72">
        <f>+'当年度'!R7-'前年度'!R7</f>
        <v>0</v>
      </c>
      <c r="S7" s="72">
        <f>+'当年度'!S7-'前年度'!S7</f>
        <v>-5429935</v>
      </c>
      <c r="T7" s="72">
        <f>+'当年度'!T7-'前年度'!T7</f>
        <v>29522329</v>
      </c>
      <c r="U7" s="72">
        <f>+'当年度'!U7-'前年度'!U7</f>
        <v>-4514351</v>
      </c>
      <c r="V7" s="72">
        <f>+'当年度'!V7-'前年度'!V7</f>
        <v>-1035136</v>
      </c>
      <c r="W7" s="72">
        <f>+'当年度'!W7-'前年度'!W7</f>
        <v>-1109920</v>
      </c>
      <c r="X7" s="7"/>
      <c r="Y7" s="23">
        <f>+'当年度'!Y7-'前年度'!Y7</f>
        <v>-10460269</v>
      </c>
      <c r="Z7" s="23">
        <f>+'当年度'!Z7-'前年度'!Z7</f>
        <v>-16021</v>
      </c>
      <c r="AA7" s="67">
        <f>+'当年度'!AA7-'前年度'!AA7</f>
        <v>-3.6999999999999993</v>
      </c>
    </row>
    <row r="8" spans="2:27" ht="24.75" customHeight="1">
      <c r="B8" s="13" t="s">
        <v>24</v>
      </c>
      <c r="C8" s="21">
        <f>+'当年度'!C8-'前年度'!C8</f>
        <v>2265154</v>
      </c>
      <c r="D8" s="23">
        <f>+'当年度'!D8-'前年度'!D8</f>
        <v>-138414</v>
      </c>
      <c r="E8" s="23">
        <f>+'当年度'!E8-'前年度'!E8</f>
        <v>2374673</v>
      </c>
      <c r="F8" s="72">
        <f>+'当年度'!F8-'前年度'!F8</f>
        <v>0</v>
      </c>
      <c r="G8" s="23">
        <f>+'当年度'!G8-'前年度'!G8</f>
        <v>36574</v>
      </c>
      <c r="H8" s="23">
        <f>+'当年度'!H8-'前年度'!H8</f>
        <v>0</v>
      </c>
      <c r="I8" s="23">
        <f>+'当年度'!I8-'前年度'!I8</f>
        <v>-7679</v>
      </c>
      <c r="J8" s="72">
        <f>+'当年度'!J8-'前年度'!J8</f>
        <v>-7598</v>
      </c>
      <c r="K8" s="23">
        <f>+'当年度'!K8-'前年度'!K8</f>
        <v>-81</v>
      </c>
      <c r="L8" s="23">
        <f>+'当年度'!L8-'前年度'!L8</f>
        <v>73915</v>
      </c>
      <c r="M8" s="72">
        <f>+'当年度'!M8-'前年度'!M8</f>
        <v>73969</v>
      </c>
      <c r="N8" s="72">
        <f>+'当年度'!N8-'前年度'!N8</f>
        <v>-54</v>
      </c>
      <c r="O8" s="72">
        <f>+'当年度'!O8-'前年度'!O8</f>
        <v>0</v>
      </c>
      <c r="P8" s="72">
        <f>+'当年度'!P8-'前年度'!P8</f>
        <v>0</v>
      </c>
      <c r="Q8" s="72">
        <f>+'当年度'!Q8-'前年度'!Q8</f>
        <v>0</v>
      </c>
      <c r="R8" s="72">
        <f>+'当年度'!R8-'前年度'!R8</f>
        <v>0</v>
      </c>
      <c r="S8" s="72">
        <f>+'当年度'!S8-'前年度'!S8</f>
        <v>2339069</v>
      </c>
      <c r="T8" s="72">
        <f>+'当年度'!T8-'前年度'!T8</f>
        <v>18464436</v>
      </c>
      <c r="U8" s="72">
        <f>+'当年度'!U8-'前年度'!U8</f>
        <v>-146012</v>
      </c>
      <c r="V8" s="72">
        <f>+'当年度'!V8-'前年度'!V8</f>
        <v>2374592</v>
      </c>
      <c r="W8" s="72">
        <f>+'当年度'!W8-'前年度'!W8</f>
        <v>2411166</v>
      </c>
      <c r="X8" s="7"/>
      <c r="Y8" s="23">
        <f>+'当年度'!Y8-'前年度'!Y8</f>
        <v>734258</v>
      </c>
      <c r="Z8" s="23">
        <f>+'当年度'!Z8-'前年度'!Z8</f>
        <v>-81985</v>
      </c>
      <c r="AA8" s="67">
        <f>+'当年度'!AA8-'前年度'!AA8</f>
        <v>6.899999999999999</v>
      </c>
    </row>
    <row r="9" spans="2:27" ht="24.75" customHeight="1">
      <c r="B9" s="14" t="s">
        <v>25</v>
      </c>
      <c r="C9" s="24">
        <f>+'当年度'!C9-'前年度'!C9</f>
        <v>-3373768</v>
      </c>
      <c r="D9" s="25">
        <f>+'当年度'!D9-'前年度'!D9</f>
        <v>-1824140</v>
      </c>
      <c r="E9" s="25">
        <f>+'当年度'!E9-'前年度'!E9</f>
        <v>-1501720</v>
      </c>
      <c r="F9" s="73">
        <f>+'当年度'!F9-'前年度'!F9</f>
        <v>0</v>
      </c>
      <c r="G9" s="25">
        <f>+'当年度'!G9-'前年度'!G9</f>
        <v>-47908</v>
      </c>
      <c r="H9" s="25">
        <f>+'当年度'!H9-'前年度'!H9</f>
        <v>0</v>
      </c>
      <c r="I9" s="25">
        <f>+'当年度'!I9-'前年度'!I9</f>
        <v>0</v>
      </c>
      <c r="J9" s="73">
        <f>+'当年度'!J9-'前年度'!J9</f>
        <v>0</v>
      </c>
      <c r="K9" s="25">
        <f>+'当年度'!K9-'前年度'!K9</f>
        <v>0</v>
      </c>
      <c r="L9" s="25">
        <f>+'当年度'!L9-'前年度'!L9</f>
        <v>-70645</v>
      </c>
      <c r="M9" s="73">
        <f>+'当年度'!M9-'前年度'!M9</f>
        <v>-52808</v>
      </c>
      <c r="N9" s="73">
        <f>+'当年度'!N9-'前年度'!N9</f>
        <v>-17837</v>
      </c>
      <c r="O9" s="73">
        <f>+'当年度'!O9-'前年度'!O9</f>
        <v>0</v>
      </c>
      <c r="P9" s="73">
        <f>+'当年度'!P9-'前年度'!P9</f>
        <v>0</v>
      </c>
      <c r="Q9" s="73">
        <f>+'当年度'!Q9-'前年度'!Q9</f>
        <v>0</v>
      </c>
      <c r="R9" s="73">
        <f>+'当年度'!R9-'前年度'!R9</f>
        <v>0</v>
      </c>
      <c r="S9" s="73">
        <f>+'当年度'!S9-'前年度'!S9</f>
        <v>-3444413</v>
      </c>
      <c r="T9" s="73">
        <f>+'当年度'!T9-'前年度'!T9</f>
        <v>15777446</v>
      </c>
      <c r="U9" s="73">
        <f>+'当年度'!U9-'前年度'!U9</f>
        <v>-1824140</v>
      </c>
      <c r="V9" s="73">
        <f>+'当年度'!V9-'前年度'!V9</f>
        <v>-1501720</v>
      </c>
      <c r="W9" s="73">
        <f>+'当年度'!W9-'前年度'!W9</f>
        <v>-1549628</v>
      </c>
      <c r="X9" s="7"/>
      <c r="Y9" s="25">
        <f>+'当年度'!Y9-'前年度'!Y9</f>
        <v>2340379</v>
      </c>
      <c r="Z9" s="23">
        <f>+'当年度'!Z9-'前年度'!Z9</f>
        <v>137711</v>
      </c>
      <c r="AA9" s="68">
        <f>+'当年度'!AA9-'前年度'!AA9</f>
        <v>-8.799999999999999</v>
      </c>
    </row>
    <row r="10" spans="2:27" ht="24.75" customHeight="1">
      <c r="B10" s="14" t="s">
        <v>26</v>
      </c>
      <c r="C10" s="24">
        <f>+'当年度'!C10-'前年度'!C10</f>
        <v>1032633</v>
      </c>
      <c r="D10" s="25">
        <f>+'当年度'!D10-'前年度'!D10</f>
        <v>57459</v>
      </c>
      <c r="E10" s="25">
        <f>+'当年度'!E10-'前年度'!E10</f>
        <v>981728</v>
      </c>
      <c r="F10" s="73">
        <f>+'当年度'!F10-'前年度'!F10</f>
        <v>0</v>
      </c>
      <c r="G10" s="25">
        <f>+'当年度'!G10-'前年度'!G10</f>
        <v>-6554</v>
      </c>
      <c r="H10" s="25">
        <f>+'当年度'!H10-'前年度'!H10</f>
        <v>0</v>
      </c>
      <c r="I10" s="25">
        <f>+'当年度'!I10-'前年度'!I10</f>
        <v>0</v>
      </c>
      <c r="J10" s="73">
        <f>+'当年度'!J10-'前年度'!J10</f>
        <v>0</v>
      </c>
      <c r="K10" s="25">
        <f>+'当年度'!K10-'前年度'!K10</f>
        <v>0</v>
      </c>
      <c r="L10" s="25">
        <f>+'当年度'!L10-'前年度'!L10</f>
        <v>-33598</v>
      </c>
      <c r="M10" s="73">
        <f>+'当年度'!M10-'前年度'!M10</f>
        <v>17092</v>
      </c>
      <c r="N10" s="73">
        <f>+'当年度'!N10-'前年度'!N10</f>
        <v>-50690</v>
      </c>
      <c r="O10" s="73">
        <f>+'当年度'!O10-'前年度'!O10</f>
        <v>0</v>
      </c>
      <c r="P10" s="73">
        <f>+'当年度'!P10-'前年度'!P10</f>
        <v>0</v>
      </c>
      <c r="Q10" s="73">
        <f>+'当年度'!Q10-'前年度'!Q10</f>
        <v>0</v>
      </c>
      <c r="R10" s="73">
        <f>+'当年度'!R10-'前年度'!R10</f>
        <v>0</v>
      </c>
      <c r="S10" s="73">
        <f>+'当年度'!S10-'前年度'!S10</f>
        <v>999035</v>
      </c>
      <c r="T10" s="73">
        <f>+'当年度'!T10-'前年度'!T10</f>
        <v>19544327</v>
      </c>
      <c r="U10" s="73">
        <f>+'当年度'!U10-'前年度'!U10</f>
        <v>57459</v>
      </c>
      <c r="V10" s="73">
        <f>+'当年度'!V10-'前年度'!V10</f>
        <v>981728</v>
      </c>
      <c r="W10" s="73">
        <f>+'当年度'!W10-'前年度'!W10</f>
        <v>975174</v>
      </c>
      <c r="X10" s="7"/>
      <c r="Y10" s="25">
        <f>+'当年度'!Y10-'前年度'!Y10</f>
        <v>712093</v>
      </c>
      <c r="Z10" s="23">
        <f>+'当年度'!Z10-'前年度'!Z10</f>
        <v>123079</v>
      </c>
      <c r="AA10" s="68">
        <f>+'当年度'!AA10-'前年度'!AA10</f>
        <v>2.8000000000000007</v>
      </c>
    </row>
    <row r="11" spans="2:27" ht="24.75" customHeight="1">
      <c r="B11" s="14" t="s">
        <v>27</v>
      </c>
      <c r="C11" s="24">
        <f>+'当年度'!C11-'前年度'!C11</f>
        <v>-2137566</v>
      </c>
      <c r="D11" s="25">
        <f>+'当年度'!D11-'前年度'!D11</f>
        <v>-174725</v>
      </c>
      <c r="E11" s="25">
        <f>+'当年度'!E11-'前年度'!E11</f>
        <v>-2000557</v>
      </c>
      <c r="F11" s="73">
        <f>+'当年度'!F11-'前年度'!F11</f>
        <v>0</v>
      </c>
      <c r="G11" s="25">
        <f>+'当年度'!G11-'前年度'!G11</f>
        <v>-7623</v>
      </c>
      <c r="H11" s="25">
        <f>+'当年度'!H11-'前年度'!H11</f>
        <v>0</v>
      </c>
      <c r="I11" s="25">
        <f>+'当年度'!I11-'前年度'!I11</f>
        <v>45339</v>
      </c>
      <c r="J11" s="73">
        <f>+'当年度'!J11-'前年度'!J11</f>
        <v>46200</v>
      </c>
      <c r="K11" s="25">
        <f>+'当年度'!K11-'前年度'!K11</f>
        <v>-861</v>
      </c>
      <c r="L11" s="25">
        <f>+'当年度'!L11-'前年度'!L11</f>
        <v>-7883</v>
      </c>
      <c r="M11" s="73">
        <f>+'当年度'!M11-'前年度'!M11</f>
        <v>10916</v>
      </c>
      <c r="N11" s="73">
        <f>+'当年度'!N11-'前年度'!N11</f>
        <v>-18799</v>
      </c>
      <c r="O11" s="73">
        <f>+'当年度'!O11-'前年度'!O11</f>
        <v>0</v>
      </c>
      <c r="P11" s="73">
        <f>+'当年度'!P11-'前年度'!P11</f>
        <v>0</v>
      </c>
      <c r="Q11" s="73">
        <f>+'当年度'!Q11-'前年度'!Q11</f>
        <v>0</v>
      </c>
      <c r="R11" s="73">
        <f>+'当年度'!R11-'前年度'!R11</f>
        <v>0</v>
      </c>
      <c r="S11" s="73">
        <f>+'当年度'!S11-'前年度'!S11</f>
        <v>-2145449</v>
      </c>
      <c r="T11" s="73">
        <f>+'当年度'!T11-'前年度'!T11</f>
        <v>22208371</v>
      </c>
      <c r="U11" s="73">
        <f>+'当年度'!U11-'前年度'!U11</f>
        <v>-128525</v>
      </c>
      <c r="V11" s="73">
        <f>+'当年度'!V11-'前年度'!V11</f>
        <v>-2001418</v>
      </c>
      <c r="W11" s="73">
        <f>+'当年度'!W11-'前年度'!W11</f>
        <v>-2009041</v>
      </c>
      <c r="X11" s="7"/>
      <c r="Y11" s="25">
        <f>+'当年度'!Y11-'前年度'!Y11</f>
        <v>1225377</v>
      </c>
      <c r="Z11" s="23">
        <f>+'当年度'!Z11-'前年度'!Z11</f>
        <v>-127419</v>
      </c>
      <c r="AA11" s="68">
        <f>+'当年度'!AA11-'前年度'!AA11</f>
        <v>-6.099999999999998</v>
      </c>
    </row>
    <row r="12" spans="2:27" ht="24.75" customHeight="1">
      <c r="B12" s="14" t="s">
        <v>28</v>
      </c>
      <c r="C12" s="24">
        <f>+'当年度'!C12-'前年度'!C12</f>
        <v>-1478922</v>
      </c>
      <c r="D12" s="25">
        <f>+'当年度'!D12-'前年度'!D12</f>
        <v>-832749</v>
      </c>
      <c r="E12" s="25">
        <f>+'当年度'!E12-'前年度'!E12</f>
        <v>-637958</v>
      </c>
      <c r="F12" s="73">
        <f>+'当年度'!F12-'前年度'!F12</f>
        <v>0</v>
      </c>
      <c r="G12" s="25">
        <f>+'当年度'!G12-'前年度'!G12</f>
        <v>-8215</v>
      </c>
      <c r="H12" s="25">
        <f>+'当年度'!H12-'前年度'!H12</f>
        <v>0</v>
      </c>
      <c r="I12" s="25">
        <f>+'当年度'!I12-'前年度'!I12</f>
        <v>0</v>
      </c>
      <c r="J12" s="73">
        <f>+'当年度'!J12-'前年度'!J12</f>
        <v>0</v>
      </c>
      <c r="K12" s="25">
        <f>+'当年度'!K12-'前年度'!K12</f>
        <v>0</v>
      </c>
      <c r="L12" s="25">
        <f>+'当年度'!L12-'前年度'!L12</f>
        <v>-12994</v>
      </c>
      <c r="M12" s="73">
        <f>+'当年度'!M12-'前年度'!M12</f>
        <v>24623</v>
      </c>
      <c r="N12" s="73">
        <f>+'当年度'!N12-'前年度'!N12</f>
        <v>-37617</v>
      </c>
      <c r="O12" s="73">
        <f>+'当年度'!O12-'前年度'!O12</f>
        <v>0</v>
      </c>
      <c r="P12" s="73">
        <f>+'当年度'!P12-'前年度'!P12</f>
        <v>0</v>
      </c>
      <c r="Q12" s="73">
        <f>+'当年度'!Q12-'前年度'!Q12</f>
        <v>0</v>
      </c>
      <c r="R12" s="73">
        <f>+'当年度'!R12-'前年度'!R12</f>
        <v>0</v>
      </c>
      <c r="S12" s="73">
        <f>+'当年度'!S12-'前年度'!S12</f>
        <v>-1491916</v>
      </c>
      <c r="T12" s="73">
        <f>+'当年度'!T12-'前年度'!T12</f>
        <v>7314996</v>
      </c>
      <c r="U12" s="73">
        <f>+'当年度'!U12-'前年度'!U12</f>
        <v>-832749</v>
      </c>
      <c r="V12" s="73">
        <f>+'当年度'!V12-'前年度'!V12</f>
        <v>-637958</v>
      </c>
      <c r="W12" s="73">
        <f>+'当年度'!W12-'前年度'!W12</f>
        <v>-646173</v>
      </c>
      <c r="X12" s="7"/>
      <c r="Y12" s="25">
        <f>+'当年度'!Y12-'前年度'!Y12</f>
        <v>395177</v>
      </c>
      <c r="Z12" s="23">
        <f>+'当年度'!Z12-'前年度'!Z12</f>
        <v>-45539</v>
      </c>
      <c r="AA12" s="68">
        <f>+'当年度'!AA12-'前年度'!AA12</f>
        <v>-9.500000000000002</v>
      </c>
    </row>
    <row r="13" spans="2:27" ht="24.75" customHeight="1">
      <c r="B13" s="14" t="s">
        <v>29</v>
      </c>
      <c r="C13" s="24">
        <f>+'当年度'!C13-'前年度'!C13</f>
        <v>231611</v>
      </c>
      <c r="D13" s="25">
        <f>+'当年度'!D13-'前年度'!D13</f>
        <v>-49075</v>
      </c>
      <c r="E13" s="25">
        <f>+'当年度'!E13-'前年度'!E13</f>
        <v>294170</v>
      </c>
      <c r="F13" s="73">
        <f>+'当年度'!F13-'前年度'!F13</f>
        <v>0</v>
      </c>
      <c r="G13" s="25">
        <f>+'当年度'!G13-'前年度'!G13</f>
        <v>-13484</v>
      </c>
      <c r="H13" s="25">
        <f>+'当年度'!H13-'前年度'!H13</f>
        <v>0</v>
      </c>
      <c r="I13" s="25">
        <f>+'当年度'!I13-'前年度'!I13</f>
        <v>0</v>
      </c>
      <c r="J13" s="73">
        <f>+'当年度'!J13-'前年度'!J13</f>
        <v>0</v>
      </c>
      <c r="K13" s="25">
        <f>+'当年度'!K13-'前年度'!K13</f>
        <v>0</v>
      </c>
      <c r="L13" s="25">
        <f>+'当年度'!L13-'前年度'!L13</f>
        <v>-26136</v>
      </c>
      <c r="M13" s="73">
        <f>+'当年度'!M13-'前年度'!M13</f>
        <v>13963</v>
      </c>
      <c r="N13" s="73">
        <f>+'当年度'!N13-'前年度'!N13</f>
        <v>-40099</v>
      </c>
      <c r="O13" s="73">
        <f>+'当年度'!O13-'前年度'!O13</f>
        <v>0</v>
      </c>
      <c r="P13" s="73">
        <f>+'当年度'!P13-'前年度'!P13</f>
        <v>0</v>
      </c>
      <c r="Q13" s="73">
        <f>+'当年度'!Q13-'前年度'!Q13</f>
        <v>0</v>
      </c>
      <c r="R13" s="73">
        <f>+'当年度'!R13-'前年度'!R13</f>
        <v>0</v>
      </c>
      <c r="S13" s="73">
        <f>+'当年度'!S13-'前年度'!S13</f>
        <v>205475</v>
      </c>
      <c r="T13" s="73">
        <f>+'当年度'!T13-'前年度'!T13</f>
        <v>2910060</v>
      </c>
      <c r="U13" s="73">
        <f>+'当年度'!U13-'前年度'!U13</f>
        <v>-49075</v>
      </c>
      <c r="V13" s="73">
        <f>+'当年度'!V13-'前年度'!V13</f>
        <v>294170</v>
      </c>
      <c r="W13" s="73">
        <f>+'当年度'!W13-'前年度'!W13</f>
        <v>280686</v>
      </c>
      <c r="X13" s="7"/>
      <c r="Y13" s="25">
        <f>+'当年度'!Y13-'前年度'!Y13</f>
        <v>106894</v>
      </c>
      <c r="Z13" s="23">
        <f>+'当年度'!Z13-'前年度'!Z13</f>
        <v>-21221</v>
      </c>
      <c r="AA13" s="68">
        <f>+'当年度'!AA13-'前年度'!AA13</f>
        <v>3.5</v>
      </c>
    </row>
    <row r="14" spans="2:27" ht="24.75" customHeight="1">
      <c r="B14" s="14" t="s">
        <v>30</v>
      </c>
      <c r="C14" s="24">
        <f>+'当年度'!C14-'前年度'!C14</f>
        <v>-83167</v>
      </c>
      <c r="D14" s="25">
        <f>+'当年度'!D14-'前年度'!D14</f>
        <v>1983</v>
      </c>
      <c r="E14" s="25">
        <f>+'当年度'!E14-'前年度'!E14</f>
        <v>-85150</v>
      </c>
      <c r="F14" s="73">
        <f>+'当年度'!F14-'前年度'!F14</f>
        <v>0</v>
      </c>
      <c r="G14" s="25">
        <f>+'当年度'!G14-'前年度'!G14</f>
        <v>0</v>
      </c>
      <c r="H14" s="25">
        <f>+'当年度'!H14-'前年度'!H14</f>
        <v>0</v>
      </c>
      <c r="I14" s="25">
        <f>+'当年度'!I14-'前年度'!I14</f>
        <v>0</v>
      </c>
      <c r="J14" s="73">
        <f>+'当年度'!J14-'前年度'!J14</f>
        <v>0</v>
      </c>
      <c r="K14" s="25">
        <f>+'当年度'!K14-'前年度'!K14</f>
        <v>0</v>
      </c>
      <c r="L14" s="25">
        <f>+'当年度'!L14-'前年度'!L14</f>
        <v>3740</v>
      </c>
      <c r="M14" s="73">
        <f>+'当年度'!M14-'前年度'!M14</f>
        <v>3740</v>
      </c>
      <c r="N14" s="73">
        <f>+'当年度'!N14-'前年度'!N14</f>
        <v>0</v>
      </c>
      <c r="O14" s="73">
        <f>+'当年度'!O14-'前年度'!O14</f>
        <v>0</v>
      </c>
      <c r="P14" s="73">
        <f>+'当年度'!P14-'前年度'!P14</f>
        <v>0</v>
      </c>
      <c r="Q14" s="73">
        <f>+'当年度'!Q14-'前年度'!Q14</f>
        <v>0</v>
      </c>
      <c r="R14" s="73">
        <f>+'当年度'!R14-'前年度'!R14</f>
        <v>0</v>
      </c>
      <c r="S14" s="73">
        <f>+'当年度'!S14-'前年度'!S14</f>
        <v>-79427</v>
      </c>
      <c r="T14" s="73">
        <f>+'当年度'!T14-'前年度'!T14</f>
        <v>5708215</v>
      </c>
      <c r="U14" s="73">
        <f>+'当年度'!U14-'前年度'!U14</f>
        <v>1983</v>
      </c>
      <c r="V14" s="73">
        <f>+'当年度'!V14-'前年度'!V14</f>
        <v>-85150</v>
      </c>
      <c r="W14" s="73">
        <f>+'当年度'!W14-'前年度'!W14</f>
        <v>-85150</v>
      </c>
      <c r="X14" s="7"/>
      <c r="Y14" s="25">
        <f>+'当年度'!Y14-'前年度'!Y14</f>
        <v>506692</v>
      </c>
      <c r="Z14" s="23">
        <f>+'当年度'!Z14-'前年度'!Z14</f>
        <v>418368</v>
      </c>
      <c r="AA14" s="68">
        <f>+'当年度'!AA14-'前年度'!AA14</f>
        <v>-1.5</v>
      </c>
    </row>
    <row r="15" spans="2:27" ht="24.75" customHeight="1">
      <c r="B15" s="14" t="s">
        <v>31</v>
      </c>
      <c r="C15" s="24">
        <f>+'当年度'!C15-'前年度'!C15</f>
        <v>468314</v>
      </c>
      <c r="D15" s="25">
        <f>+'当年度'!D15-'前年度'!D15</f>
        <v>160930</v>
      </c>
      <c r="E15" s="25">
        <f>+'当年度'!E15-'前年度'!E15</f>
        <v>309614</v>
      </c>
      <c r="F15" s="73">
        <f>+'当年度'!F15-'前年度'!F15</f>
        <v>0</v>
      </c>
      <c r="G15" s="25">
        <f>+'当年度'!G15-'前年度'!G15</f>
        <v>-2230</v>
      </c>
      <c r="H15" s="25">
        <f>+'当年度'!H15-'前年度'!H15</f>
        <v>0</v>
      </c>
      <c r="I15" s="25">
        <f>+'当年度'!I15-'前年度'!I15</f>
        <v>0</v>
      </c>
      <c r="J15" s="73">
        <f>+'当年度'!J15-'前年度'!J15</f>
        <v>0</v>
      </c>
      <c r="K15" s="25">
        <f>+'当年度'!K15-'前年度'!K15</f>
        <v>0</v>
      </c>
      <c r="L15" s="25">
        <f>+'当年度'!L15-'前年度'!L15</f>
        <v>11863</v>
      </c>
      <c r="M15" s="73">
        <f>+'当年度'!M15-'前年度'!M15</f>
        <v>2250</v>
      </c>
      <c r="N15" s="73">
        <f>+'当年度'!N15-'前年度'!N15</f>
        <v>9613</v>
      </c>
      <c r="O15" s="73">
        <f>+'当年度'!O15-'前年度'!O15</f>
        <v>0</v>
      </c>
      <c r="P15" s="73">
        <f>+'当年度'!P15-'前年度'!P15</f>
        <v>0</v>
      </c>
      <c r="Q15" s="73">
        <f>+'当年度'!Q15-'前年度'!Q15</f>
        <v>0</v>
      </c>
      <c r="R15" s="73">
        <f>+'当年度'!R15-'前年度'!R15</f>
        <v>0</v>
      </c>
      <c r="S15" s="73">
        <f>+'当年度'!S15-'前年度'!S15</f>
        <v>480177</v>
      </c>
      <c r="T15" s="73">
        <f>+'当年度'!T15-'前年度'!T15</f>
        <v>3157408</v>
      </c>
      <c r="U15" s="73">
        <f>+'当年度'!U15-'前年度'!U15</f>
        <v>160930</v>
      </c>
      <c r="V15" s="73">
        <f>+'当年度'!V15-'前年度'!V15</f>
        <v>309614</v>
      </c>
      <c r="W15" s="73">
        <f>+'当年度'!W15-'前年度'!W15</f>
        <v>307384</v>
      </c>
      <c r="X15" s="7"/>
      <c r="Y15" s="25">
        <f>+'当年度'!Y15-'前年度'!Y15</f>
        <v>278862</v>
      </c>
      <c r="Z15" s="23">
        <f>+'当年度'!Z15-'前年度'!Z15</f>
        <v>-6848</v>
      </c>
      <c r="AA15" s="68">
        <f>+'当年度'!AA15-'前年度'!AA15</f>
        <v>6.0000000000000036</v>
      </c>
    </row>
    <row r="16" spans="2:27" ht="24.75" customHeight="1">
      <c r="B16" s="13" t="s">
        <v>32</v>
      </c>
      <c r="C16" s="21">
        <f>+'当年度'!C16-'前年度'!C16</f>
        <v>-372226</v>
      </c>
      <c r="D16" s="23">
        <f>+'当年度'!D16-'前年度'!D16</f>
        <v>-94176</v>
      </c>
      <c r="E16" s="23">
        <f>+'当年度'!E16-'前年度'!E16</f>
        <v>-282998</v>
      </c>
      <c r="F16" s="72">
        <f>+'当年度'!F16-'前年度'!F16</f>
        <v>0</v>
      </c>
      <c r="G16" s="23">
        <f>+'当年度'!G16-'前年度'!G16</f>
        <v>4948</v>
      </c>
      <c r="H16" s="23">
        <f>+'当年度'!H16-'前年度'!H16</f>
        <v>0</v>
      </c>
      <c r="I16" s="23">
        <f>+'当年度'!I16-'前年度'!I16</f>
        <v>0</v>
      </c>
      <c r="J16" s="72">
        <f>+'当年度'!J16-'前年度'!J16</f>
        <v>0</v>
      </c>
      <c r="K16" s="23">
        <f>+'当年度'!K16-'前年度'!K16</f>
        <v>0</v>
      </c>
      <c r="L16" s="23">
        <f>+'当年度'!L16-'前年度'!L16</f>
        <v>-31968</v>
      </c>
      <c r="M16" s="72">
        <f>+'当年度'!M16-'前年度'!M16</f>
        <v>-29929</v>
      </c>
      <c r="N16" s="72">
        <f>+'当年度'!N16-'前年度'!N16</f>
        <v>-2039</v>
      </c>
      <c r="O16" s="72">
        <f>+'当年度'!O16-'前年度'!O16</f>
        <v>0</v>
      </c>
      <c r="P16" s="72">
        <f>+'当年度'!P16-'前年度'!P16</f>
        <v>0</v>
      </c>
      <c r="Q16" s="72">
        <f>+'当年度'!Q16-'前年度'!Q16</f>
        <v>0</v>
      </c>
      <c r="R16" s="72">
        <f>+'当年度'!R16-'前年度'!R16</f>
        <v>0</v>
      </c>
      <c r="S16" s="72">
        <f>+'当年度'!S16-'前年度'!S16</f>
        <v>-404194</v>
      </c>
      <c r="T16" s="72">
        <f>+'当年度'!T16-'前年度'!T16</f>
        <v>2003990</v>
      </c>
      <c r="U16" s="72">
        <f>+'当年度'!U16-'前年度'!U16</f>
        <v>-94176</v>
      </c>
      <c r="V16" s="72">
        <f>+'当年度'!V16-'前年度'!V16</f>
        <v>-282998</v>
      </c>
      <c r="W16" s="72">
        <f>+'当年度'!W16-'前年度'!W16</f>
        <v>-278050</v>
      </c>
      <c r="X16" s="7"/>
      <c r="Y16" s="23">
        <f>+'当年度'!Y16-'前年度'!Y16</f>
        <v>358065</v>
      </c>
      <c r="Z16" s="23">
        <f>+'当年度'!Z16-'前年度'!Z16</f>
        <v>-8592</v>
      </c>
      <c r="AA16" s="67">
        <f>+'当年度'!AA16-'前年度'!AA16</f>
        <v>-6.399999999999999</v>
      </c>
    </row>
    <row r="17" spans="2:27" ht="24.75" customHeight="1">
      <c r="B17" s="14" t="s">
        <v>52</v>
      </c>
      <c r="C17" s="24">
        <f>+'当年度'!C17-'前年度'!C17</f>
        <v>658839</v>
      </c>
      <c r="D17" s="25">
        <f>+'当年度'!D17-'前年度'!D17</f>
        <v>368022</v>
      </c>
      <c r="E17" s="25">
        <f>+'当年度'!E17-'前年度'!E17</f>
        <v>300279</v>
      </c>
      <c r="F17" s="73">
        <f>+'当年度'!F17-'前年度'!F17</f>
        <v>0</v>
      </c>
      <c r="G17" s="25">
        <f>+'当年度'!G17-'前年度'!G17</f>
        <v>-5219</v>
      </c>
      <c r="H17" s="25">
        <f>+'当年度'!H17-'前年度'!H17</f>
        <v>-4243</v>
      </c>
      <c r="I17" s="25">
        <f>+'当年度'!I17-'前年度'!I17</f>
        <v>0</v>
      </c>
      <c r="J17" s="73">
        <f>+'当年度'!J17-'前年度'!J17</f>
        <v>0</v>
      </c>
      <c r="K17" s="25">
        <f>+'当年度'!K17-'前年度'!K17</f>
        <v>0</v>
      </c>
      <c r="L17" s="25">
        <f>+'当年度'!L17-'前年度'!L17</f>
        <v>-923</v>
      </c>
      <c r="M17" s="73">
        <f>+'当年度'!M17-'前年度'!M17</f>
        <v>41591</v>
      </c>
      <c r="N17" s="73">
        <f>+'当年度'!N17-'前年度'!N17</f>
        <v>-42514</v>
      </c>
      <c r="O17" s="73">
        <f>+'当年度'!O17-'前年度'!O17</f>
        <v>0</v>
      </c>
      <c r="P17" s="73">
        <f>+'当年度'!P17-'前年度'!P17</f>
        <v>0</v>
      </c>
      <c r="Q17" s="73">
        <f>+'当年度'!Q17-'前年度'!Q17</f>
        <v>0</v>
      </c>
      <c r="R17" s="73">
        <f>+'当年度'!R17-'前年度'!R17</f>
        <v>0</v>
      </c>
      <c r="S17" s="73">
        <f>+'当年度'!S17-'前年度'!S17</f>
        <v>657916</v>
      </c>
      <c r="T17" s="73">
        <f>+'当年度'!T17-'前年度'!T17</f>
        <v>6812476</v>
      </c>
      <c r="U17" s="73">
        <f>+'当年度'!U17-'前年度'!U17</f>
        <v>368022</v>
      </c>
      <c r="V17" s="73">
        <f>+'当年度'!V17-'前年度'!V17</f>
        <v>296036</v>
      </c>
      <c r="W17" s="73">
        <f>+'当年度'!W17-'前年度'!W17</f>
        <v>290817</v>
      </c>
      <c r="X17" s="7"/>
      <c r="Y17" s="25">
        <f>+'当年度'!Y17-'前年度'!Y17</f>
        <v>685524</v>
      </c>
      <c r="Z17" s="23">
        <f>+'当年度'!Z17-'前年度'!Z17</f>
        <v>258476</v>
      </c>
      <c r="AA17" s="68">
        <f>+'当年度'!AA17-'前年度'!AA17</f>
        <v>4.100000000000001</v>
      </c>
    </row>
    <row r="18" spans="2:27" ht="24.75" customHeight="1">
      <c r="B18" s="14" t="s">
        <v>53</v>
      </c>
      <c r="C18" s="24">
        <f>+'当年度'!C18-'前年度'!C18</f>
        <v>-1015863</v>
      </c>
      <c r="D18" s="25">
        <f>+'当年度'!D18-'前年度'!D18</f>
        <v>-350943</v>
      </c>
      <c r="E18" s="25">
        <f>+'当年度'!E18-'前年度'!E18</f>
        <v>-728640</v>
      </c>
      <c r="F18" s="73">
        <f>+'当年度'!F18-'前年度'!F18</f>
        <v>0</v>
      </c>
      <c r="G18" s="25">
        <f>+'当年度'!G18-'前年度'!G18</f>
        <v>63720</v>
      </c>
      <c r="H18" s="25">
        <f>+'当年度'!H18-'前年度'!H18</f>
        <v>0</v>
      </c>
      <c r="I18" s="25">
        <f>+'当年度'!I18-'前年度'!I18</f>
        <v>0</v>
      </c>
      <c r="J18" s="73">
        <f>+'当年度'!J18-'前年度'!J18</f>
        <v>0</v>
      </c>
      <c r="K18" s="25">
        <f>+'当年度'!K18-'前年度'!K18</f>
        <v>0</v>
      </c>
      <c r="L18" s="25">
        <f>+'当年度'!L18-'前年度'!L18</f>
        <v>-1545</v>
      </c>
      <c r="M18" s="73">
        <f>+'当年度'!M18-'前年度'!M18</f>
        <v>1331</v>
      </c>
      <c r="N18" s="73">
        <f>+'当年度'!N18-'前年度'!N18</f>
        <v>-2876</v>
      </c>
      <c r="O18" s="73">
        <f>+'当年度'!O18-'前年度'!O18</f>
        <v>0</v>
      </c>
      <c r="P18" s="73">
        <f>+'当年度'!P18-'前年度'!P18</f>
        <v>0</v>
      </c>
      <c r="Q18" s="73">
        <f>+'当年度'!Q18-'前年度'!Q18</f>
        <v>0</v>
      </c>
      <c r="R18" s="73">
        <f>+'当年度'!R18-'前年度'!R18</f>
        <v>0</v>
      </c>
      <c r="S18" s="73">
        <f>+'当年度'!S18-'前年度'!S18</f>
        <v>-1017408</v>
      </c>
      <c r="T18" s="73">
        <f>+'当年度'!T18-'前年度'!T18</f>
        <v>5077912</v>
      </c>
      <c r="U18" s="73">
        <f>+'当年度'!U18-'前年度'!U18</f>
        <v>-350943</v>
      </c>
      <c r="V18" s="73">
        <f>+'当年度'!V18-'前年度'!V18</f>
        <v>-728640</v>
      </c>
      <c r="W18" s="73">
        <f>+'当年度'!W18-'前年度'!W18</f>
        <v>-664920</v>
      </c>
      <c r="X18" s="7"/>
      <c r="Y18" s="25">
        <f>+'当年度'!Y18-'前年度'!Y18</f>
        <v>218242</v>
      </c>
      <c r="Z18" s="23">
        <f>+'当年度'!Z18-'前年度'!Z18</f>
        <v>4100</v>
      </c>
      <c r="AA18" s="68">
        <f>+'当年度'!AA18-'前年度'!AA18</f>
        <v>-6.199999999999999</v>
      </c>
    </row>
    <row r="19" spans="2:27" ht="24.75" customHeight="1">
      <c r="B19" s="15" t="s">
        <v>54</v>
      </c>
      <c r="C19" s="26">
        <f>+'当年度'!C19-'前年度'!C19</f>
        <v>-2419786</v>
      </c>
      <c r="D19" s="27">
        <f>+'当年度'!D19-'前年度'!D19</f>
        <v>-2652419</v>
      </c>
      <c r="E19" s="27">
        <f>+'当年度'!E19-'前年度'!E19</f>
        <v>313007</v>
      </c>
      <c r="F19" s="74">
        <f>+'当年度'!F19-'前年度'!F19</f>
        <v>0</v>
      </c>
      <c r="G19" s="27">
        <f>+'当年度'!G19-'前年度'!G19</f>
        <v>-80374</v>
      </c>
      <c r="H19" s="27">
        <f>+'当年度'!H19-'前年度'!H19</f>
        <v>0</v>
      </c>
      <c r="I19" s="27">
        <f>+'当年度'!I19-'前年度'!I19</f>
        <v>0</v>
      </c>
      <c r="J19" s="74">
        <f>+'当年度'!J19-'前年度'!J19</f>
        <v>0</v>
      </c>
      <c r="K19" s="27">
        <f>+'当年度'!K19-'前年度'!K19</f>
        <v>0</v>
      </c>
      <c r="L19" s="27">
        <f>+'当年度'!L19-'前年度'!L19</f>
        <v>-6801</v>
      </c>
      <c r="M19" s="74">
        <f>+'当年度'!M19-'前年度'!M19</f>
        <v>32418</v>
      </c>
      <c r="N19" s="74">
        <f>+'当年度'!N19-'前年度'!N19</f>
        <v>-39219</v>
      </c>
      <c r="O19" s="74">
        <f>+'当年度'!O19-'前年度'!O19</f>
        <v>0</v>
      </c>
      <c r="P19" s="74">
        <f>+'当年度'!P19-'前年度'!P19</f>
        <v>0</v>
      </c>
      <c r="Q19" s="74">
        <f>+'当年度'!Q19-'前年度'!Q19</f>
        <v>0</v>
      </c>
      <c r="R19" s="74">
        <f>+'当年度'!R19-'前年度'!R19</f>
        <v>0</v>
      </c>
      <c r="S19" s="74">
        <f>+'当年度'!S19-'前年度'!S19</f>
        <v>-2426587</v>
      </c>
      <c r="T19" s="74">
        <f>+'当年度'!T19-'前年度'!T19</f>
        <v>9015853</v>
      </c>
      <c r="U19" s="74">
        <f>+'当年度'!U19-'前年度'!U19</f>
        <v>-2652419</v>
      </c>
      <c r="V19" s="74">
        <f>+'当年度'!V19-'前年度'!V19</f>
        <v>313007</v>
      </c>
      <c r="W19" s="74">
        <f>+'当年度'!W19-'前年度'!W19</f>
        <v>232633</v>
      </c>
      <c r="X19" s="7"/>
      <c r="Y19" s="27">
        <f>+'当年度'!Y19-'前年度'!Y19</f>
        <v>464522</v>
      </c>
      <c r="Z19" s="27">
        <f>+'当年度'!Z19-'前年度'!Z19</f>
        <v>178044</v>
      </c>
      <c r="AA19" s="69">
        <f>+'当年度'!AA19-'前年度'!AA19</f>
        <v>-9.2</v>
      </c>
    </row>
    <row r="20" spans="2:27" ht="24.75" customHeight="1">
      <c r="B20" s="14" t="s">
        <v>33</v>
      </c>
      <c r="C20" s="24">
        <f>+'当年度'!C20-'前年度'!C20</f>
        <v>193861</v>
      </c>
      <c r="D20" s="25">
        <f>+'当年度'!D20-'前年度'!D20</f>
        <v>163091</v>
      </c>
      <c r="E20" s="25">
        <f>+'当年度'!E20-'前年度'!E20</f>
        <v>45865</v>
      </c>
      <c r="F20" s="73">
        <f>+'当年度'!F20-'前年度'!F20</f>
        <v>0</v>
      </c>
      <c r="G20" s="25">
        <f>+'当年度'!G20-'前年度'!G20</f>
        <v>-15095</v>
      </c>
      <c r="H20" s="25">
        <f>+'当年度'!H20-'前年度'!H20</f>
        <v>0</v>
      </c>
      <c r="I20" s="25">
        <f>+'当年度'!I20-'前年度'!I20</f>
        <v>0</v>
      </c>
      <c r="J20" s="73">
        <f>+'当年度'!J20-'前年度'!J20</f>
        <v>0</v>
      </c>
      <c r="K20" s="25">
        <f>+'当年度'!K20-'前年度'!K20</f>
        <v>0</v>
      </c>
      <c r="L20" s="25">
        <f>+'当年度'!L20-'前年度'!L20</f>
        <v>0</v>
      </c>
      <c r="M20" s="73">
        <f>+'当年度'!M20-'前年度'!M20</f>
        <v>0</v>
      </c>
      <c r="N20" s="73">
        <f>+'当年度'!N20-'前年度'!N20</f>
        <v>0</v>
      </c>
      <c r="O20" s="73">
        <f>+'当年度'!O20-'前年度'!O20</f>
        <v>0</v>
      </c>
      <c r="P20" s="73">
        <f>+'当年度'!P20-'前年度'!P20</f>
        <v>0</v>
      </c>
      <c r="Q20" s="73">
        <f>+'当年度'!Q20-'前年度'!Q20</f>
        <v>0</v>
      </c>
      <c r="R20" s="73">
        <f>+'当年度'!R20-'前年度'!R20</f>
        <v>0</v>
      </c>
      <c r="S20" s="73">
        <f>+'当年度'!S20-'前年度'!S20</f>
        <v>193861</v>
      </c>
      <c r="T20" s="73">
        <f>+'当年度'!T20-'前年度'!T20</f>
        <v>573273</v>
      </c>
      <c r="U20" s="73">
        <f>+'当年度'!U20-'前年度'!U20</f>
        <v>163091</v>
      </c>
      <c r="V20" s="73">
        <f>+'当年度'!V20-'前年度'!V20</f>
        <v>45865</v>
      </c>
      <c r="W20" s="73">
        <f>+'当年度'!W20-'前年度'!W20</f>
        <v>30770</v>
      </c>
      <c r="X20" s="7"/>
      <c r="Y20" s="25">
        <f>+'当年度'!Y20-'前年度'!Y20</f>
        <v>316781</v>
      </c>
      <c r="Z20" s="23">
        <f>+'当年度'!Z20-'前年度'!Z20</f>
        <v>-37607</v>
      </c>
      <c r="AA20" s="68">
        <f>+'当年度'!AA20-'前年度'!AA20</f>
        <v>6.6</v>
      </c>
    </row>
    <row r="21" spans="2:27" ht="24.75" customHeight="1">
      <c r="B21" s="14" t="s">
        <v>34</v>
      </c>
      <c r="C21" s="24">
        <f>+'当年度'!C21-'前年度'!C21</f>
        <v>230237</v>
      </c>
      <c r="D21" s="25">
        <f>+'当年度'!D21-'前年度'!D21</f>
        <v>69954</v>
      </c>
      <c r="E21" s="25">
        <f>+'当年度'!E21-'前年度'!E21</f>
        <v>124004</v>
      </c>
      <c r="F21" s="73">
        <f>+'当年度'!F21-'前年度'!F21</f>
        <v>0</v>
      </c>
      <c r="G21" s="25">
        <f>+'当年度'!G21-'前年度'!G21</f>
        <v>0</v>
      </c>
      <c r="H21" s="25">
        <f>+'当年度'!H21-'前年度'!H21</f>
        <v>36279</v>
      </c>
      <c r="I21" s="25">
        <f>+'当年度'!I21-'前年度'!I21</f>
        <v>0</v>
      </c>
      <c r="J21" s="73">
        <f>+'当年度'!J21-'前年度'!J21</f>
        <v>0</v>
      </c>
      <c r="K21" s="25">
        <f>+'当年度'!K21-'前年度'!K21</f>
        <v>0</v>
      </c>
      <c r="L21" s="25">
        <f>+'当年度'!L21-'前年度'!L21</f>
        <v>-66830</v>
      </c>
      <c r="M21" s="73">
        <f>+'当年度'!M21-'前年度'!M21</f>
        <v>-28912</v>
      </c>
      <c r="N21" s="73">
        <f>+'当年度'!N21-'前年度'!N21</f>
        <v>-37918</v>
      </c>
      <c r="O21" s="73">
        <f>+'当年度'!O21-'前年度'!O21</f>
        <v>0</v>
      </c>
      <c r="P21" s="73">
        <f>+'当年度'!P21-'前年度'!P21</f>
        <v>0</v>
      </c>
      <c r="Q21" s="73">
        <f>+'当年度'!Q21-'前年度'!Q21</f>
        <v>0</v>
      </c>
      <c r="R21" s="73">
        <f>+'当年度'!R21-'前年度'!R21</f>
        <v>0</v>
      </c>
      <c r="S21" s="73">
        <f>+'当年度'!S21-'前年度'!S21</f>
        <v>163407</v>
      </c>
      <c r="T21" s="73">
        <f>+'当年度'!T21-'前年度'!T21</f>
        <v>3462450</v>
      </c>
      <c r="U21" s="73">
        <f>+'当年度'!U21-'前年度'!U21</f>
        <v>69954</v>
      </c>
      <c r="V21" s="73">
        <f>+'当年度'!V21-'前年度'!V21</f>
        <v>160283</v>
      </c>
      <c r="W21" s="73">
        <f>+'当年度'!W21-'前年度'!W21</f>
        <v>160283</v>
      </c>
      <c r="X21" s="7"/>
      <c r="Y21" s="25">
        <f>+'当年度'!Y21-'前年度'!Y21</f>
        <v>476207</v>
      </c>
      <c r="Z21" s="23">
        <f>+'当年度'!Z21-'前年度'!Z21</f>
        <v>11834</v>
      </c>
      <c r="AA21" s="68">
        <f>+'当年度'!AA21-'前年度'!AA21</f>
        <v>3.0999999999999996</v>
      </c>
    </row>
    <row r="22" spans="2:27" ht="24.75" customHeight="1">
      <c r="B22" s="14" t="s">
        <v>35</v>
      </c>
      <c r="C22" s="24">
        <f>+'当年度'!C22-'前年度'!C22</f>
        <v>38535</v>
      </c>
      <c r="D22" s="25">
        <f>+'当年度'!D22-'前年度'!D22</f>
        <v>-484621</v>
      </c>
      <c r="E22" s="25">
        <f>+'当年度'!E22-'前年度'!E22</f>
        <v>514856</v>
      </c>
      <c r="F22" s="73">
        <f>+'当年度'!F22-'前年度'!F22</f>
        <v>0</v>
      </c>
      <c r="G22" s="25">
        <f>+'当年度'!G22-'前年度'!G22</f>
        <v>8300</v>
      </c>
      <c r="H22" s="25">
        <f>+'当年度'!H22-'前年度'!H22</f>
        <v>0</v>
      </c>
      <c r="I22" s="25">
        <f>+'当年度'!I22-'前年度'!I22</f>
        <v>0</v>
      </c>
      <c r="J22" s="73">
        <f>+'当年度'!J22-'前年度'!J22</f>
        <v>0</v>
      </c>
      <c r="K22" s="25">
        <f>+'当年度'!K22-'前年度'!K22</f>
        <v>0</v>
      </c>
      <c r="L22" s="25">
        <f>+'当年度'!L22-'前年度'!L22</f>
        <v>-17687</v>
      </c>
      <c r="M22" s="73">
        <f>+'当年度'!M22-'前年度'!M22</f>
        <v>42019</v>
      </c>
      <c r="N22" s="73">
        <f>+'当年度'!N22-'前年度'!N22</f>
        <v>-59706</v>
      </c>
      <c r="O22" s="73">
        <f>+'当年度'!O22-'前年度'!O22</f>
        <v>0</v>
      </c>
      <c r="P22" s="73">
        <f>+'当年度'!P22-'前年度'!P22</f>
        <v>0</v>
      </c>
      <c r="Q22" s="73">
        <f>+'当年度'!Q22-'前年度'!Q22</f>
        <v>0</v>
      </c>
      <c r="R22" s="73">
        <f>+'当年度'!R22-'前年度'!R22</f>
        <v>0</v>
      </c>
      <c r="S22" s="73">
        <f>+'当年度'!S22-'前年度'!S22</f>
        <v>20848</v>
      </c>
      <c r="T22" s="73">
        <f>+'当年度'!T22-'前年度'!T22</f>
        <v>5121515</v>
      </c>
      <c r="U22" s="73">
        <f>+'当年度'!U22-'前年度'!U22</f>
        <v>-484621</v>
      </c>
      <c r="V22" s="73">
        <f>+'当年度'!V22-'前年度'!V22</f>
        <v>514856</v>
      </c>
      <c r="W22" s="73">
        <f>+'当年度'!W22-'前年度'!W22</f>
        <v>523156</v>
      </c>
      <c r="X22" s="7"/>
      <c r="Y22" s="25">
        <f>+'当年度'!Y22-'前年度'!Y22</f>
        <v>632442</v>
      </c>
      <c r="Z22" s="23">
        <f>+'当年度'!Z22-'前年度'!Z22</f>
        <v>75160</v>
      </c>
      <c r="AA22" s="68">
        <f>+'当年度'!AA22-'前年度'!AA22</f>
        <v>-0.9000000000000021</v>
      </c>
    </row>
    <row r="23" spans="2:27" ht="24.75" customHeight="1">
      <c r="B23" s="14" t="s">
        <v>36</v>
      </c>
      <c r="C23" s="24">
        <f>+'当年度'!C23-'前年度'!C23</f>
        <v>259626</v>
      </c>
      <c r="D23" s="25">
        <f>+'当年度'!D23-'前年度'!D23</f>
        <v>102032</v>
      </c>
      <c r="E23" s="25">
        <f>+'当年度'!E23-'前年度'!E23</f>
        <v>157594</v>
      </c>
      <c r="F23" s="73">
        <f>+'当年度'!F23-'前年度'!F23</f>
        <v>0</v>
      </c>
      <c r="G23" s="25">
        <f>+'当年度'!G23-'前年度'!G23</f>
        <v>0</v>
      </c>
      <c r="H23" s="25">
        <f>+'当年度'!H23-'前年度'!H23</f>
        <v>0</v>
      </c>
      <c r="I23" s="25">
        <f>+'当年度'!I23-'前年度'!I23</f>
        <v>0</v>
      </c>
      <c r="J23" s="73">
        <f>+'当年度'!J23-'前年度'!J23</f>
        <v>0</v>
      </c>
      <c r="K23" s="25">
        <f>+'当年度'!K23-'前年度'!K23</f>
        <v>0</v>
      </c>
      <c r="L23" s="25">
        <f>+'当年度'!L23-'前年度'!L23</f>
        <v>-14393</v>
      </c>
      <c r="M23" s="73">
        <f>+'当年度'!M23-'前年度'!M23</f>
        <v>-5181</v>
      </c>
      <c r="N23" s="73">
        <f>+'当年度'!N23-'前年度'!N23</f>
        <v>-9212</v>
      </c>
      <c r="O23" s="73">
        <f>+'当年度'!O23-'前年度'!O23</f>
        <v>0</v>
      </c>
      <c r="P23" s="73">
        <f>+'当年度'!P23-'前年度'!P23</f>
        <v>0</v>
      </c>
      <c r="Q23" s="73">
        <f>+'当年度'!Q23-'前年度'!Q23</f>
        <v>0</v>
      </c>
      <c r="R23" s="73">
        <f>+'当年度'!R23-'前年度'!R23</f>
        <v>0</v>
      </c>
      <c r="S23" s="73">
        <f>+'当年度'!S23-'前年度'!S23</f>
        <v>245233</v>
      </c>
      <c r="T23" s="73">
        <f>+'当年度'!T23-'前年度'!T23</f>
        <v>1998022</v>
      </c>
      <c r="U23" s="73">
        <f>+'当年度'!U23-'前年度'!U23</f>
        <v>102032</v>
      </c>
      <c r="V23" s="73">
        <f>+'当年度'!V23-'前年度'!V23</f>
        <v>157594</v>
      </c>
      <c r="W23" s="73">
        <f>+'当年度'!W23-'前年度'!W23</f>
        <v>157594</v>
      </c>
      <c r="X23" s="7"/>
      <c r="Y23" s="25">
        <f>+'当年度'!Y23-'前年度'!Y23</f>
        <v>131592</v>
      </c>
      <c r="Z23" s="23">
        <f>+'当年度'!Z23-'前年度'!Z23</f>
        <v>132276</v>
      </c>
      <c r="AA23" s="68">
        <f>+'当年度'!AA23-'前年度'!AA23</f>
        <v>8.100000000000001</v>
      </c>
    </row>
    <row r="24" spans="2:27" ht="24.75" customHeight="1">
      <c r="B24" s="14" t="s">
        <v>37</v>
      </c>
      <c r="C24" s="24">
        <f>+'当年度'!C24-'前年度'!C24</f>
        <v>36109</v>
      </c>
      <c r="D24" s="25">
        <f>+'当年度'!D24-'前年度'!D24</f>
        <v>-37086</v>
      </c>
      <c r="E24" s="25">
        <f>+'当年度'!E24-'前年度'!E24</f>
        <v>73195</v>
      </c>
      <c r="F24" s="73">
        <f>+'当年度'!F24-'前年度'!F24</f>
        <v>0</v>
      </c>
      <c r="G24" s="25">
        <f>+'当年度'!G24-'前年度'!G24</f>
        <v>0</v>
      </c>
      <c r="H24" s="25">
        <f>+'当年度'!H24-'前年度'!H24</f>
        <v>0</v>
      </c>
      <c r="I24" s="25">
        <f>+'当年度'!I24-'前年度'!I24</f>
        <v>0</v>
      </c>
      <c r="J24" s="73">
        <f>+'当年度'!J24-'前年度'!J24</f>
        <v>0</v>
      </c>
      <c r="K24" s="25">
        <f>+'当年度'!K24-'前年度'!K24</f>
        <v>0</v>
      </c>
      <c r="L24" s="25">
        <f>+'当年度'!L24-'前年度'!L24</f>
        <v>0</v>
      </c>
      <c r="M24" s="73">
        <f>+'当年度'!M24-'前年度'!M24</f>
        <v>0</v>
      </c>
      <c r="N24" s="73">
        <f>+'当年度'!N24-'前年度'!N24</f>
        <v>0</v>
      </c>
      <c r="O24" s="73">
        <f>+'当年度'!O24-'前年度'!O24</f>
        <v>0</v>
      </c>
      <c r="P24" s="73">
        <f>+'当年度'!P24-'前年度'!P24</f>
        <v>0</v>
      </c>
      <c r="Q24" s="73">
        <f>+'当年度'!Q24-'前年度'!Q24</f>
        <v>0</v>
      </c>
      <c r="R24" s="73">
        <f>+'当年度'!R24-'前年度'!R24</f>
        <v>0</v>
      </c>
      <c r="S24" s="73">
        <f>+'当年度'!S24-'前年度'!S24</f>
        <v>36109</v>
      </c>
      <c r="T24" s="73">
        <f>+'当年度'!T24-'前年度'!T24</f>
        <v>2144633</v>
      </c>
      <c r="U24" s="73">
        <f>+'当年度'!U24-'前年度'!U24</f>
        <v>-37086</v>
      </c>
      <c r="V24" s="73">
        <f>+'当年度'!V24-'前年度'!V24</f>
        <v>73195</v>
      </c>
      <c r="W24" s="73">
        <f>+'当年度'!W24-'前年度'!W24</f>
        <v>73195</v>
      </c>
      <c r="X24" s="7"/>
      <c r="Y24" s="25">
        <f>+'当年度'!Y24-'前年度'!Y24</f>
        <v>49995</v>
      </c>
      <c r="Z24" s="23">
        <f>+'当年度'!Z24-'前年度'!Z24</f>
        <v>0</v>
      </c>
      <c r="AA24" s="68">
        <f>+'当年度'!AA24-'前年度'!AA24</f>
        <v>0.5</v>
      </c>
    </row>
    <row r="25" spans="2:27" ht="24.75" customHeight="1">
      <c r="B25" s="13" t="s">
        <v>38</v>
      </c>
      <c r="C25" s="21">
        <f>+'当年度'!C25-'前年度'!C25</f>
        <v>298636</v>
      </c>
      <c r="D25" s="23">
        <f>+'当年度'!D25-'前年度'!D25</f>
        <v>36970</v>
      </c>
      <c r="E25" s="23">
        <f>+'当年度'!E25-'前年度'!E25</f>
        <v>216407</v>
      </c>
      <c r="F25" s="72">
        <f>+'当年度'!F25-'前年度'!F25</f>
        <v>0</v>
      </c>
      <c r="G25" s="23">
        <f>+'当年度'!G25-'前年度'!G25</f>
        <v>45259</v>
      </c>
      <c r="H25" s="23">
        <f>+'当年度'!H25-'前年度'!H25</f>
        <v>0</v>
      </c>
      <c r="I25" s="23">
        <f>+'当年度'!I25-'前年度'!I25</f>
        <v>0</v>
      </c>
      <c r="J25" s="72">
        <f>+'当年度'!J25-'前年度'!J25</f>
        <v>0</v>
      </c>
      <c r="K25" s="23">
        <f>+'当年度'!K25-'前年度'!K25</f>
        <v>0</v>
      </c>
      <c r="L25" s="23">
        <f>+'当年度'!L25-'前年度'!L25</f>
        <v>8602</v>
      </c>
      <c r="M25" s="72">
        <f>+'当年度'!M25-'前年度'!M25</f>
        <v>3671</v>
      </c>
      <c r="N25" s="72">
        <f>+'当年度'!N25-'前年度'!N25</f>
        <v>0</v>
      </c>
      <c r="O25" s="72">
        <f>+'当年度'!O25-'前年度'!O25</f>
        <v>0</v>
      </c>
      <c r="P25" s="72">
        <f>+'当年度'!P25-'前年度'!P25</f>
        <v>0</v>
      </c>
      <c r="Q25" s="72">
        <f>+'当年度'!Q25-'前年度'!Q25</f>
        <v>0</v>
      </c>
      <c r="R25" s="72">
        <f>+'当年度'!R25-'前年度'!R25</f>
        <v>0</v>
      </c>
      <c r="S25" s="72">
        <f>+'当年度'!S25-'前年度'!S25</f>
        <v>307238</v>
      </c>
      <c r="T25" s="72">
        <f>+'当年度'!T25-'前年度'!T25</f>
        <v>3750099</v>
      </c>
      <c r="U25" s="72">
        <f>+'当年度'!U25-'前年度'!U25</f>
        <v>36970</v>
      </c>
      <c r="V25" s="72">
        <f>+'当年度'!V25-'前年度'!V25</f>
        <v>216407</v>
      </c>
      <c r="W25" s="72">
        <f>+'当年度'!W25-'前年度'!W25</f>
        <v>261666</v>
      </c>
      <c r="X25" s="7"/>
      <c r="Y25" s="23">
        <f>+'当年度'!Y25-'前年度'!Y25</f>
        <v>164674</v>
      </c>
      <c r="Z25" s="23">
        <f>+'当年度'!Z25-'前年度'!Z25</f>
        <v>17409</v>
      </c>
      <c r="AA25" s="67">
        <f>+'当年度'!AA25-'前年度'!AA25</f>
        <v>5.4</v>
      </c>
    </row>
    <row r="26" spans="2:27" ht="24.75" customHeight="1">
      <c r="B26" s="14" t="s">
        <v>39</v>
      </c>
      <c r="C26" s="24">
        <f>+'当年度'!C26-'前年度'!C26</f>
        <v>-1504534</v>
      </c>
      <c r="D26" s="25">
        <f>+'当年度'!D26-'前年度'!D26</f>
        <v>-1375503</v>
      </c>
      <c r="E26" s="25">
        <f>+'当年度'!E26-'前年度'!E26</f>
        <v>-147598</v>
      </c>
      <c r="F26" s="73">
        <f>+'当年度'!F26-'前年度'!F26</f>
        <v>0</v>
      </c>
      <c r="G26" s="25">
        <f>+'当年度'!G26-'前年度'!G26</f>
        <v>18567</v>
      </c>
      <c r="H26" s="25">
        <f>+'当年度'!H26-'前年度'!H26</f>
        <v>0</v>
      </c>
      <c r="I26" s="25">
        <f>+'当年度'!I26-'前年度'!I26</f>
        <v>0</v>
      </c>
      <c r="J26" s="73">
        <f>+'当年度'!J26-'前年度'!J26</f>
        <v>0</v>
      </c>
      <c r="K26" s="25">
        <f>+'当年度'!K26-'前年度'!K26</f>
        <v>0</v>
      </c>
      <c r="L26" s="25">
        <f>+'当年度'!L26-'前年度'!L26</f>
        <v>0</v>
      </c>
      <c r="M26" s="73">
        <f>+'当年度'!M26-'前年度'!M26</f>
        <v>0</v>
      </c>
      <c r="N26" s="73">
        <f>+'当年度'!N26-'前年度'!N26</f>
        <v>0</v>
      </c>
      <c r="O26" s="73">
        <f>+'当年度'!O26-'前年度'!O26</f>
        <v>0</v>
      </c>
      <c r="P26" s="73">
        <f>+'当年度'!P26-'前年度'!P26</f>
        <v>0</v>
      </c>
      <c r="Q26" s="73">
        <f>+'当年度'!Q26-'前年度'!Q26</f>
        <v>0</v>
      </c>
      <c r="R26" s="73">
        <f>+'当年度'!R26-'前年度'!R26</f>
        <v>0</v>
      </c>
      <c r="S26" s="73">
        <f>+'当年度'!S26-'前年度'!S26</f>
        <v>-1504534</v>
      </c>
      <c r="T26" s="73">
        <f>+'当年度'!T26-'前年度'!T26</f>
        <v>2255411</v>
      </c>
      <c r="U26" s="73">
        <f>+'当年度'!U26-'前年度'!U26</f>
        <v>-1375503</v>
      </c>
      <c r="V26" s="73">
        <f>+'当年度'!V26-'前年度'!V26</f>
        <v>-147598</v>
      </c>
      <c r="W26" s="73">
        <f>+'当年度'!W26-'前年度'!W26</f>
        <v>-129031</v>
      </c>
      <c r="X26" s="7"/>
      <c r="Y26" s="25">
        <f>+'当年度'!Y26-'前年度'!Y26</f>
        <v>452342</v>
      </c>
      <c r="Z26" s="23">
        <f>+'当年度'!Z26-'前年度'!Z26</f>
        <v>13030</v>
      </c>
      <c r="AA26" s="68">
        <f>+'当年度'!AA26-'前年度'!AA26</f>
        <v>-29.7</v>
      </c>
    </row>
    <row r="27" spans="2:27" ht="24.75" customHeight="1">
      <c r="B27" s="13" t="s">
        <v>40</v>
      </c>
      <c r="C27" s="21">
        <f>+'当年度'!C27-'前年度'!C27</f>
        <v>-235187</v>
      </c>
      <c r="D27" s="23">
        <f>+'当年度'!D27-'前年度'!D27</f>
        <v>2520</v>
      </c>
      <c r="E27" s="23">
        <f>+'当年度'!E27-'前年度'!E27</f>
        <v>-251695</v>
      </c>
      <c r="F27" s="72">
        <f>+'当年度'!F27-'前年度'!F27</f>
        <v>0</v>
      </c>
      <c r="G27" s="23">
        <f>+'当年度'!G27-'前年度'!G27</f>
        <v>13988</v>
      </c>
      <c r="H27" s="23">
        <f>+'当年度'!H27-'前年度'!H27</f>
        <v>0</v>
      </c>
      <c r="I27" s="23">
        <f>+'当年度'!I27-'前年度'!I27</f>
        <v>0</v>
      </c>
      <c r="J27" s="72">
        <f>+'当年度'!J27-'前年度'!J27</f>
        <v>0</v>
      </c>
      <c r="K27" s="23">
        <f>+'当年度'!K27-'前年度'!K27</f>
        <v>0</v>
      </c>
      <c r="L27" s="23">
        <f>+'当年度'!L27-'前年度'!L27</f>
        <v>-47233</v>
      </c>
      <c r="M27" s="72">
        <f>+'当年度'!M27-'前年度'!M27</f>
        <v>-29109</v>
      </c>
      <c r="N27" s="72">
        <f>+'当年度'!N27-'前年度'!N27</f>
        <v>-18124</v>
      </c>
      <c r="O27" s="72">
        <f>+'当年度'!O27-'前年度'!O27</f>
        <v>0</v>
      </c>
      <c r="P27" s="72">
        <f>+'当年度'!P27-'前年度'!P27</f>
        <v>0</v>
      </c>
      <c r="Q27" s="72">
        <f>+'当年度'!Q27-'前年度'!Q27</f>
        <v>0</v>
      </c>
      <c r="R27" s="72">
        <f>+'当年度'!R27-'前年度'!R27</f>
        <v>0</v>
      </c>
      <c r="S27" s="72">
        <f>+'当年度'!S27-'前年度'!S27</f>
        <v>-282420</v>
      </c>
      <c r="T27" s="72">
        <f>+'当年度'!T27-'前年度'!T27</f>
        <v>1326007</v>
      </c>
      <c r="U27" s="72">
        <f>+'当年度'!U27-'前年度'!U27</f>
        <v>2520</v>
      </c>
      <c r="V27" s="72">
        <f>+'当年度'!V27-'前年度'!V27</f>
        <v>-251695</v>
      </c>
      <c r="W27" s="72">
        <f>+'当年度'!W27-'前年度'!W27</f>
        <v>-237707</v>
      </c>
      <c r="X27" s="7"/>
      <c r="Y27" s="23">
        <f>+'当年度'!Y27-'前年度'!Y27</f>
        <v>183949</v>
      </c>
      <c r="Z27" s="23">
        <f>+'当年度'!Z27-'前年度'!Z27</f>
        <v>-3092</v>
      </c>
      <c r="AA27" s="67">
        <f>+'当年度'!AA27-'前年度'!AA27</f>
        <v>-5.400000000000002</v>
      </c>
    </row>
    <row r="28" spans="2:27" ht="24.75" customHeight="1">
      <c r="B28" s="14" t="s">
        <v>41</v>
      </c>
      <c r="C28" s="24">
        <f>+'当年度'!C28-'前年度'!C28</f>
        <v>198061</v>
      </c>
      <c r="D28" s="25">
        <f>+'当年度'!D28-'前年度'!D28</f>
        <v>105591</v>
      </c>
      <c r="E28" s="25">
        <f>+'当年度'!E28-'前年度'!E28</f>
        <v>68025</v>
      </c>
      <c r="F28" s="73">
        <f>+'当年度'!F28-'前年度'!F28</f>
        <v>0</v>
      </c>
      <c r="G28" s="25">
        <f>+'当年度'!G28-'前年度'!G28</f>
        <v>24445</v>
      </c>
      <c r="H28" s="25">
        <f>+'当年度'!H28-'前年度'!H28</f>
        <v>0</v>
      </c>
      <c r="I28" s="25">
        <f>+'当年度'!I28-'前年度'!I28</f>
        <v>0</v>
      </c>
      <c r="J28" s="73">
        <f>+'当年度'!J28-'前年度'!J28</f>
        <v>0</v>
      </c>
      <c r="K28" s="25">
        <f>+'当年度'!K28-'前年度'!K28</f>
        <v>0</v>
      </c>
      <c r="L28" s="25">
        <f>+'当年度'!L28-'前年度'!L28</f>
        <v>-64215</v>
      </c>
      <c r="M28" s="73">
        <f>+'当年度'!M28-'前年度'!M28</f>
        <v>-47359</v>
      </c>
      <c r="N28" s="73">
        <f>+'当年度'!N28-'前年度'!N28</f>
        <v>-16856</v>
      </c>
      <c r="O28" s="73">
        <f>+'当年度'!O28-'前年度'!O28</f>
        <v>0</v>
      </c>
      <c r="P28" s="73">
        <f>+'当年度'!P28-'前年度'!P28</f>
        <v>0</v>
      </c>
      <c r="Q28" s="73">
        <f>+'当年度'!Q28-'前年度'!Q28</f>
        <v>0</v>
      </c>
      <c r="R28" s="73">
        <f>+'当年度'!R28-'前年度'!R28</f>
        <v>0</v>
      </c>
      <c r="S28" s="73">
        <f>+'当年度'!S28-'前年度'!S28</f>
        <v>133846</v>
      </c>
      <c r="T28" s="73">
        <f>+'当年度'!T28-'前年度'!T28</f>
        <v>2254073</v>
      </c>
      <c r="U28" s="73">
        <f>+'当年度'!U28-'前年度'!U28</f>
        <v>105591</v>
      </c>
      <c r="V28" s="73">
        <f>+'当年度'!V28-'前年度'!V28</f>
        <v>68025</v>
      </c>
      <c r="W28" s="73">
        <f>+'当年度'!W28-'前年度'!W28</f>
        <v>92470</v>
      </c>
      <c r="X28" s="7"/>
      <c r="Y28" s="25">
        <f>+'当年度'!Y28-'前年度'!Y28</f>
        <v>309625</v>
      </c>
      <c r="Z28" s="23">
        <f>+'当年度'!Z28-'前年度'!Z28</f>
        <v>37515</v>
      </c>
      <c r="AA28" s="68">
        <f>+'当年度'!AA28-'前年度'!AA28</f>
        <v>3.6999999999999993</v>
      </c>
    </row>
    <row r="29" spans="2:27" ht="24.75" customHeight="1">
      <c r="B29" s="14" t="s">
        <v>42</v>
      </c>
      <c r="C29" s="24">
        <f>+'当年度'!C29-'前年度'!C29</f>
        <v>-76953</v>
      </c>
      <c r="D29" s="25">
        <f>+'当年度'!D29-'前年度'!D29</f>
        <v>21065</v>
      </c>
      <c r="E29" s="25">
        <f>+'当年度'!E29-'前年度'!E29</f>
        <v>-108718</v>
      </c>
      <c r="F29" s="73">
        <f>+'当年度'!F29-'前年度'!F29</f>
        <v>0</v>
      </c>
      <c r="G29" s="25">
        <f>+'当年度'!G29-'前年度'!G29</f>
        <v>10700</v>
      </c>
      <c r="H29" s="25">
        <f>+'当年度'!H29-'前年度'!H29</f>
        <v>0</v>
      </c>
      <c r="I29" s="25">
        <f>+'当年度'!I29-'前年度'!I29</f>
        <v>0</v>
      </c>
      <c r="J29" s="73">
        <f>+'当年度'!J29-'前年度'!J29</f>
        <v>0</v>
      </c>
      <c r="K29" s="25">
        <f>+'当年度'!K29-'前年度'!K29</f>
        <v>0</v>
      </c>
      <c r="L29" s="25">
        <f>+'当年度'!L29-'前年度'!L29</f>
        <v>-87355</v>
      </c>
      <c r="M29" s="73">
        <f>+'当年度'!M29-'前年度'!M29</f>
        <v>-89859</v>
      </c>
      <c r="N29" s="73">
        <f>+'当年度'!N29-'前年度'!N29</f>
        <v>2504</v>
      </c>
      <c r="O29" s="73">
        <f>+'当年度'!O29-'前年度'!O29</f>
        <v>0</v>
      </c>
      <c r="P29" s="73">
        <f>+'当年度'!P29-'前年度'!P29</f>
        <v>0</v>
      </c>
      <c r="Q29" s="73">
        <f>+'当年度'!Q29-'前年度'!Q29</f>
        <v>0</v>
      </c>
      <c r="R29" s="73">
        <f>+'当年度'!R29-'前年度'!R29</f>
        <v>0</v>
      </c>
      <c r="S29" s="73">
        <f>+'当年度'!S29-'前年度'!S29</f>
        <v>-164308</v>
      </c>
      <c r="T29" s="73">
        <f>+'当年度'!T29-'前年度'!T29</f>
        <v>1045114</v>
      </c>
      <c r="U29" s="73">
        <f>+'当年度'!U29-'前年度'!U29</f>
        <v>21065</v>
      </c>
      <c r="V29" s="73">
        <f>+'当年度'!V29-'前年度'!V29</f>
        <v>-108718</v>
      </c>
      <c r="W29" s="73">
        <f>+'当年度'!W29-'前年度'!W29</f>
        <v>-98018</v>
      </c>
      <c r="X29" s="7"/>
      <c r="Y29" s="25">
        <f>+'当年度'!Y29-'前年度'!Y29</f>
        <v>219726</v>
      </c>
      <c r="Z29" s="23">
        <f>+'当年度'!Z29-'前年度'!Z29</f>
        <v>2601</v>
      </c>
      <c r="AA29" s="68">
        <f>+'当年度'!AA29-'前年度'!AA29</f>
        <v>-3.9000000000000004</v>
      </c>
    </row>
    <row r="30" spans="2:27" ht="24.75" customHeight="1">
      <c r="B30" s="14" t="s">
        <v>55</v>
      </c>
      <c r="C30" s="24">
        <f>+'当年度'!C30-'前年度'!C30</f>
        <v>231143</v>
      </c>
      <c r="D30" s="25">
        <f>+'当年度'!D30-'前年度'!D30</f>
        <v>85144</v>
      </c>
      <c r="E30" s="25">
        <f>+'当年度'!E30-'前年度'!E30</f>
        <v>140744</v>
      </c>
      <c r="F30" s="73">
        <f>+'当年度'!F30-'前年度'!F30</f>
        <v>0</v>
      </c>
      <c r="G30" s="25">
        <f>+'当年度'!G30-'前年度'!G30</f>
        <v>10600</v>
      </c>
      <c r="H30" s="25">
        <f>+'当年度'!H30-'前年度'!H30</f>
        <v>0</v>
      </c>
      <c r="I30" s="25">
        <f>+'当年度'!I30-'前年度'!I30</f>
        <v>-5345</v>
      </c>
      <c r="J30" s="73">
        <f>+'当年度'!J30-'前年度'!J30</f>
        <v>0</v>
      </c>
      <c r="K30" s="25">
        <f>+'当年度'!K30-'前年度'!K30</f>
        <v>-5345</v>
      </c>
      <c r="L30" s="25">
        <f>+'当年度'!L30-'前年度'!L30</f>
        <v>3796</v>
      </c>
      <c r="M30" s="73">
        <f>+'当年度'!M30-'前年度'!M30</f>
        <v>3796</v>
      </c>
      <c r="N30" s="73">
        <f>+'当年度'!N30-'前年度'!N30</f>
        <v>0</v>
      </c>
      <c r="O30" s="73">
        <f>+'当年度'!O30-'前年度'!O30</f>
        <v>0</v>
      </c>
      <c r="P30" s="73">
        <f>+'当年度'!P30-'前年度'!P30</f>
        <v>0</v>
      </c>
      <c r="Q30" s="73">
        <f>+'当年度'!Q30-'前年度'!Q30</f>
        <v>0</v>
      </c>
      <c r="R30" s="73">
        <f>+'当年度'!R30-'前年度'!R30</f>
        <v>0</v>
      </c>
      <c r="S30" s="73">
        <f>+'当年度'!S30-'前年度'!S30</f>
        <v>234939</v>
      </c>
      <c r="T30" s="73">
        <f>+'当年度'!T30-'前年度'!T30</f>
        <v>1396076</v>
      </c>
      <c r="U30" s="73">
        <f>+'当年度'!U30-'前年度'!U30</f>
        <v>85144</v>
      </c>
      <c r="V30" s="73">
        <f>+'当年度'!V30-'前年度'!V30</f>
        <v>135399</v>
      </c>
      <c r="W30" s="73">
        <f>+'当年度'!W30-'前年度'!W30</f>
        <v>145999</v>
      </c>
      <c r="X30" s="7"/>
      <c r="Y30" s="25">
        <f>+'当年度'!Y30-'前年度'!Y30</f>
        <v>129580</v>
      </c>
      <c r="Z30" s="23">
        <f>+'当年度'!Z30-'前年度'!Z30</f>
        <v>-577</v>
      </c>
      <c r="AA30" s="68">
        <f>+'当年度'!AA30-'前年度'!AA30</f>
        <v>4</v>
      </c>
    </row>
    <row r="31" spans="2:27" ht="24.75" customHeight="1">
      <c r="B31" s="13" t="s">
        <v>56</v>
      </c>
      <c r="C31" s="21">
        <f>+'当年度'!C31-'前年度'!C31</f>
        <v>462473</v>
      </c>
      <c r="D31" s="23">
        <f>+'当年度'!D31-'前年度'!D31</f>
        <v>201257</v>
      </c>
      <c r="E31" s="23">
        <f>+'当年度'!E31-'前年度'!E31</f>
        <v>270327</v>
      </c>
      <c r="F31" s="72">
        <f>+'当年度'!F31-'前年度'!F31</f>
        <v>0</v>
      </c>
      <c r="G31" s="23">
        <f>+'当年度'!G31-'前年度'!G31</f>
        <v>-60</v>
      </c>
      <c r="H31" s="23">
        <f>+'当年度'!H31-'前年度'!H31</f>
        <v>0</v>
      </c>
      <c r="I31" s="23">
        <f>+'当年度'!I31-'前年度'!I31</f>
        <v>-9051</v>
      </c>
      <c r="J31" s="72">
        <f>+'当年度'!J31-'前年度'!J31</f>
        <v>0</v>
      </c>
      <c r="K31" s="23">
        <f>+'当年度'!K31-'前年度'!K31</f>
        <v>-9051</v>
      </c>
      <c r="L31" s="23">
        <f>+'当年度'!L31-'前年度'!L31</f>
        <v>1083</v>
      </c>
      <c r="M31" s="72">
        <f>+'当年度'!M31-'前年度'!M31</f>
        <v>9910</v>
      </c>
      <c r="N31" s="72">
        <f>+'当年度'!N31-'前年度'!N31</f>
        <v>-8827</v>
      </c>
      <c r="O31" s="72">
        <f>+'当年度'!O31-'前年度'!O31</f>
        <v>0</v>
      </c>
      <c r="P31" s="72">
        <f>+'当年度'!P31-'前年度'!P31</f>
        <v>0</v>
      </c>
      <c r="Q31" s="72">
        <f>+'当年度'!Q31-'前年度'!Q31</f>
        <v>0</v>
      </c>
      <c r="R31" s="72">
        <f>+'当年度'!R31-'前年度'!R31</f>
        <v>0</v>
      </c>
      <c r="S31" s="72">
        <f>+'当年度'!S31-'前年度'!S31</f>
        <v>463556</v>
      </c>
      <c r="T31" s="72">
        <f>+'当年度'!T31-'前年度'!T31</f>
        <v>2345368</v>
      </c>
      <c r="U31" s="72">
        <f>+'当年度'!U31-'前年度'!U31</f>
        <v>201257</v>
      </c>
      <c r="V31" s="72">
        <f>+'当年度'!V31-'前年度'!V31</f>
        <v>261276</v>
      </c>
      <c r="W31" s="72">
        <f>+'当年度'!W31-'前年度'!W31</f>
        <v>261216</v>
      </c>
      <c r="X31" s="7"/>
      <c r="Y31" s="23">
        <f>+'当年度'!Y31-'前年度'!Y31</f>
        <v>229860</v>
      </c>
      <c r="Z31" s="23">
        <f>+'当年度'!Z31-'前年度'!Z31</f>
        <v>-1320</v>
      </c>
      <c r="AA31" s="67">
        <f>+'当年度'!AA31-'前年度'!AA31</f>
        <v>6.800000000000001</v>
      </c>
    </row>
    <row r="32" spans="2:27" ht="24.75" customHeight="1">
      <c r="B32" s="13" t="s">
        <v>57</v>
      </c>
      <c r="C32" s="21">
        <f>+'当年度'!C32-'前年度'!C32</f>
        <v>-1237375</v>
      </c>
      <c r="D32" s="23">
        <f>+'当年度'!D32-'前年度'!D32</f>
        <v>-865844</v>
      </c>
      <c r="E32" s="23">
        <f>+'当年度'!E32-'前年度'!E32</f>
        <v>-334295</v>
      </c>
      <c r="F32" s="72">
        <f>+'当年度'!F32-'前年度'!F32</f>
        <v>0</v>
      </c>
      <c r="G32" s="23">
        <f>+'当年度'!G32-'前年度'!G32</f>
        <v>-32000</v>
      </c>
      <c r="H32" s="23">
        <f>+'当年度'!H32-'前年度'!H32</f>
        <v>0</v>
      </c>
      <c r="I32" s="23">
        <f>+'当年度'!I32-'前年度'!I32</f>
        <v>-5236</v>
      </c>
      <c r="J32" s="72">
        <f>+'当年度'!J32-'前年度'!J32</f>
        <v>0</v>
      </c>
      <c r="K32" s="23">
        <f>+'当年度'!K32-'前年度'!K32</f>
        <v>-5236</v>
      </c>
      <c r="L32" s="23">
        <f>+'当年度'!L32-'前年度'!L32</f>
        <v>-44548</v>
      </c>
      <c r="M32" s="72">
        <f>+'当年度'!M32-'前年度'!M32</f>
        <v>16416</v>
      </c>
      <c r="N32" s="72">
        <f>+'当年度'!N32-'前年度'!N32</f>
        <v>-60964</v>
      </c>
      <c r="O32" s="72">
        <f>+'当年度'!O32-'前年度'!O32</f>
        <v>0</v>
      </c>
      <c r="P32" s="72">
        <f>+'当年度'!P32-'前年度'!P32</f>
        <v>0</v>
      </c>
      <c r="Q32" s="72">
        <f>+'当年度'!Q32-'前年度'!Q32</f>
        <v>0</v>
      </c>
      <c r="R32" s="72">
        <f>+'当年度'!R32-'前年度'!R32</f>
        <v>0</v>
      </c>
      <c r="S32" s="72">
        <f>+'当年度'!S32-'前年度'!S32</f>
        <v>-1281923</v>
      </c>
      <c r="T32" s="72">
        <f>+'当年度'!T32-'前年度'!T32</f>
        <v>1197538</v>
      </c>
      <c r="U32" s="72">
        <f>+'当年度'!U32-'前年度'!U32</f>
        <v>-865844</v>
      </c>
      <c r="V32" s="72">
        <f>+'当年度'!V32-'前年度'!V32</f>
        <v>-339531</v>
      </c>
      <c r="W32" s="72">
        <f>+'当年度'!W32-'前年度'!W32</f>
        <v>-371531</v>
      </c>
      <c r="X32" s="7"/>
      <c r="Y32" s="23">
        <f>+'当年度'!Y32-'前年度'!Y32</f>
        <v>233011</v>
      </c>
      <c r="Z32" s="23">
        <f>+'当年度'!Z32-'前年度'!Z32</f>
        <v>-4352</v>
      </c>
      <c r="AA32" s="67">
        <f>+'当年度'!AA32-'前年度'!AA32</f>
        <v>-22</v>
      </c>
    </row>
    <row r="33" spans="2:27" ht="24.75" customHeight="1">
      <c r="B33" s="14" t="s">
        <v>43</v>
      </c>
      <c r="C33" s="24">
        <f>+'当年度'!C33-'前年度'!C33</f>
        <v>-142780</v>
      </c>
      <c r="D33" s="25">
        <f>+'当年度'!D33-'前年度'!D33</f>
        <v>1216</v>
      </c>
      <c r="E33" s="25">
        <f>+'当年度'!E33-'前年度'!E33</f>
        <v>-139000</v>
      </c>
      <c r="F33" s="73">
        <f>+'当年度'!F33-'前年度'!F33</f>
        <v>0</v>
      </c>
      <c r="G33" s="25">
        <f>+'当年度'!G33-'前年度'!G33</f>
        <v>-4996</v>
      </c>
      <c r="H33" s="25">
        <f>+'当年度'!H33-'前年度'!H33</f>
        <v>0</v>
      </c>
      <c r="I33" s="25">
        <f>+'当年度'!I33-'前年度'!I33</f>
        <v>0</v>
      </c>
      <c r="J33" s="73">
        <f>+'当年度'!J33-'前年度'!J33</f>
        <v>0</v>
      </c>
      <c r="K33" s="25">
        <f>+'当年度'!K33-'前年度'!K33</f>
        <v>0</v>
      </c>
      <c r="L33" s="25">
        <f>+'当年度'!L33-'前年度'!L33</f>
        <v>-32178</v>
      </c>
      <c r="M33" s="73">
        <f>+'当年度'!M33-'前年度'!M33</f>
        <v>-22687</v>
      </c>
      <c r="N33" s="73">
        <f>+'当年度'!N33-'前年度'!N33</f>
        <v>-9491</v>
      </c>
      <c r="O33" s="73">
        <f>+'当年度'!O33-'前年度'!O33</f>
        <v>0</v>
      </c>
      <c r="P33" s="73">
        <f>+'当年度'!P33-'前年度'!P33</f>
        <v>0</v>
      </c>
      <c r="Q33" s="73">
        <f>+'当年度'!Q33-'前年度'!Q33</f>
        <v>0</v>
      </c>
      <c r="R33" s="73">
        <f>+'当年度'!R33-'前年度'!R33</f>
        <v>0</v>
      </c>
      <c r="S33" s="73">
        <f>+'当年度'!S33-'前年度'!S33</f>
        <v>-174958</v>
      </c>
      <c r="T33" s="73">
        <f>+'当年度'!T33-'前年度'!T33</f>
        <v>1074510</v>
      </c>
      <c r="U33" s="73">
        <f>+'当年度'!U33-'前年度'!U33</f>
        <v>1216</v>
      </c>
      <c r="V33" s="73">
        <f>+'当年度'!V33-'前年度'!V33</f>
        <v>-139000</v>
      </c>
      <c r="W33" s="73">
        <f>+'当年度'!W33-'前年度'!W33</f>
        <v>-143996</v>
      </c>
      <c r="X33" s="7"/>
      <c r="Y33" s="25">
        <f>+'当年度'!Y33-'前年度'!Y33</f>
        <v>217731</v>
      </c>
      <c r="Z33" s="23">
        <f>+'当年度'!Z33-'前年度'!Z33</f>
        <v>913</v>
      </c>
      <c r="AA33" s="68">
        <f>+'当年度'!AA33-'前年度'!AA33</f>
        <v>-6</v>
      </c>
    </row>
    <row r="34" spans="2:27" ht="24.75" customHeight="1">
      <c r="B34" s="13" t="s">
        <v>44</v>
      </c>
      <c r="C34" s="21">
        <f>+'当年度'!C34-'前年度'!C34</f>
        <v>-60158</v>
      </c>
      <c r="D34" s="23">
        <f>+'当年度'!D34-'前年度'!D34</f>
        <v>-48187</v>
      </c>
      <c r="E34" s="23">
        <f>+'当年度'!E34-'前年度'!E34</f>
        <v>-32538</v>
      </c>
      <c r="F34" s="72">
        <f>+'当年度'!F34-'前年度'!F34</f>
        <v>0</v>
      </c>
      <c r="G34" s="23">
        <f>+'当年度'!G34-'前年度'!G34</f>
        <v>20567</v>
      </c>
      <c r="H34" s="23">
        <f>+'当年度'!H34-'前年度'!H34</f>
        <v>0</v>
      </c>
      <c r="I34" s="23">
        <f>+'当年度'!I34-'前年度'!I34</f>
        <v>0</v>
      </c>
      <c r="J34" s="72">
        <f>+'当年度'!J34-'前年度'!J34</f>
        <v>0</v>
      </c>
      <c r="K34" s="23">
        <f>+'当年度'!K34-'前年度'!K34</f>
        <v>0</v>
      </c>
      <c r="L34" s="23">
        <f>+'当年度'!L34-'前年度'!L34</f>
        <v>0</v>
      </c>
      <c r="M34" s="72">
        <f>+'当年度'!M34-'前年度'!M34</f>
        <v>0</v>
      </c>
      <c r="N34" s="72">
        <f>+'当年度'!N34-'前年度'!N34</f>
        <v>0</v>
      </c>
      <c r="O34" s="72">
        <f>+'当年度'!O34-'前年度'!O34</f>
        <v>0</v>
      </c>
      <c r="P34" s="72">
        <f>+'当年度'!P34-'前年度'!P34</f>
        <v>0</v>
      </c>
      <c r="Q34" s="72">
        <f>+'当年度'!Q34-'前年度'!Q34</f>
        <v>0</v>
      </c>
      <c r="R34" s="72">
        <f>+'当年度'!R34-'前年度'!R34</f>
        <v>0</v>
      </c>
      <c r="S34" s="72">
        <f>+'当年度'!S34-'前年度'!S34</f>
        <v>-60158</v>
      </c>
      <c r="T34" s="72">
        <f>+'当年度'!T34-'前年度'!T34</f>
        <v>1728128</v>
      </c>
      <c r="U34" s="72">
        <f>+'当年度'!U34-'前年度'!U34</f>
        <v>-48187</v>
      </c>
      <c r="V34" s="72">
        <f>+'当年度'!V34-'前年度'!V34</f>
        <v>-32538</v>
      </c>
      <c r="W34" s="72">
        <f>+'当年度'!W34-'前年度'!W34</f>
        <v>-11971</v>
      </c>
      <c r="X34" s="7"/>
      <c r="Y34" s="23">
        <f>+'当年度'!Y34-'前年度'!Y34</f>
        <v>191540</v>
      </c>
      <c r="Z34" s="23">
        <f>+'当年度'!Z34-'前年度'!Z34</f>
        <v>-3478</v>
      </c>
      <c r="AA34" s="67">
        <f>+'当年度'!AA34-'前年度'!AA34</f>
        <v>-2.6999999999999993</v>
      </c>
    </row>
    <row r="35" spans="2:27" ht="27.75" customHeight="1">
      <c r="B35" s="16" t="s">
        <v>45</v>
      </c>
      <c r="C35" s="28">
        <f>+'当年度'!C35-'前年度'!C35</f>
        <v>-17378928</v>
      </c>
      <c r="D35" s="75">
        <f>+'当年度'!D35-'前年度'!D35</f>
        <v>-12179321</v>
      </c>
      <c r="E35" s="75">
        <f>+'当年度'!E35-'前年度'!E35</f>
        <v>-5078820</v>
      </c>
      <c r="F35" s="71">
        <f>+'当年度'!F35-'前年度'!F35</f>
        <v>0</v>
      </c>
      <c r="G35" s="75">
        <f>+'当年度'!G35-'前年度'!G35</f>
        <v>-154204</v>
      </c>
      <c r="H35" s="75">
        <f>+'当年度'!H35-'前年度'!H35</f>
        <v>-4243</v>
      </c>
      <c r="I35" s="75">
        <f>+'当年度'!I35-'前年度'!I35</f>
        <v>37660</v>
      </c>
      <c r="J35" s="71">
        <f>+'当年度'!J35-'前年度'!J35</f>
        <v>38602</v>
      </c>
      <c r="K35" s="75">
        <f>+'当年度'!K35-'前年度'!K35</f>
        <v>-942</v>
      </c>
      <c r="L35" s="75">
        <f>+'当年度'!L35-'前年度'!L35</f>
        <v>104994</v>
      </c>
      <c r="M35" s="71">
        <f>+'当年度'!M35-'前年度'!M35</f>
        <v>243570</v>
      </c>
      <c r="N35" s="71">
        <f>+'当年度'!N35-'前年度'!N35</f>
        <v>-138576</v>
      </c>
      <c r="O35" s="71">
        <f>+'当年度'!O35-'前年度'!O35</f>
        <v>0</v>
      </c>
      <c r="P35" s="71">
        <f>+'当年度'!P35-'前年度'!P35</f>
        <v>0</v>
      </c>
      <c r="Q35" s="71">
        <f>+'当年度'!Q35-'前年度'!Q35</f>
        <v>0</v>
      </c>
      <c r="R35" s="71">
        <f>+'当年度'!R35-'前年度'!R35</f>
        <v>0</v>
      </c>
      <c r="S35" s="71">
        <f>+'当年度'!S35-'前年度'!S35</f>
        <v>-17273934</v>
      </c>
      <c r="T35" s="71">
        <f>+'当年度'!T35-'前年度'!T35</f>
        <v>175434107</v>
      </c>
      <c r="U35" s="71">
        <f>+'当年度'!U35-'前年度'!U35</f>
        <v>-12140719</v>
      </c>
      <c r="V35" s="71">
        <f>+'当年度'!V35-'前年度'!V35</f>
        <v>-5084005</v>
      </c>
      <c r="W35" s="71">
        <f>+'当年度'!W35-'前年度'!W35</f>
        <v>-5238209</v>
      </c>
      <c r="X35" s="7"/>
      <c r="Y35" s="71">
        <f>+'当年度'!Y35-'前年度'!Y35</f>
        <v>-1058287</v>
      </c>
      <c r="Z35" s="71">
        <f>+'当年度'!Z35-'前年度'!Z35</f>
        <v>860502</v>
      </c>
      <c r="AA35" s="70">
        <f>+'当年度'!AA35-'前年度'!AA35</f>
        <v>-2.6999999999999993</v>
      </c>
    </row>
    <row r="36" spans="2:27" ht="27.75" customHeight="1">
      <c r="B36" s="16" t="s">
        <v>67</v>
      </c>
      <c r="C36" s="28">
        <f>+'当年度'!C36-'前年度'!C36</f>
        <v>-1308306</v>
      </c>
      <c r="D36" s="75">
        <f>+'当年度'!D36-'前年度'!D36</f>
        <v>-2022401</v>
      </c>
      <c r="E36" s="75">
        <f>+'当年度'!E36-'前年度'!E36</f>
        <v>597173</v>
      </c>
      <c r="F36" s="71">
        <f>+'当年度'!F36-'前年度'!F36</f>
        <v>0</v>
      </c>
      <c r="G36" s="75">
        <f>+'当年度'!G36-'前年度'!G36</f>
        <v>100275</v>
      </c>
      <c r="H36" s="75">
        <f>+'当年度'!H36-'前年度'!H36</f>
        <v>36279</v>
      </c>
      <c r="I36" s="75">
        <f>+'当年度'!I36-'前年度'!I36</f>
        <v>-19632</v>
      </c>
      <c r="J36" s="71">
        <f>+'当年度'!J36-'前年度'!J36</f>
        <v>0</v>
      </c>
      <c r="K36" s="75">
        <f>+'当年度'!K36-'前年度'!K36</f>
        <v>-19632</v>
      </c>
      <c r="L36" s="75">
        <f>+'当年度'!L36-'前年度'!L36</f>
        <v>-360958</v>
      </c>
      <c r="M36" s="71">
        <f>+'当年度'!M36-'前年度'!M36</f>
        <v>-147295</v>
      </c>
      <c r="N36" s="71">
        <f>+'当年度'!N36-'前年度'!N36</f>
        <v>-218594</v>
      </c>
      <c r="O36" s="71">
        <f>+'当年度'!O36-'前年度'!O36</f>
        <v>0</v>
      </c>
      <c r="P36" s="71">
        <f>+'当年度'!P36-'前年度'!P36</f>
        <v>0</v>
      </c>
      <c r="Q36" s="71">
        <f>+'当年度'!Q36-'前年度'!Q36</f>
        <v>0</v>
      </c>
      <c r="R36" s="71">
        <f>+'当年度'!R36-'前年度'!R36</f>
        <v>0</v>
      </c>
      <c r="S36" s="71">
        <f>+'当年度'!S36-'前年度'!S36</f>
        <v>-1669264</v>
      </c>
      <c r="T36" s="71">
        <f>+'当年度'!T36-'前年度'!T36</f>
        <v>31672217</v>
      </c>
      <c r="U36" s="71">
        <f>+'当年度'!U36-'前年度'!U36</f>
        <v>-2022401</v>
      </c>
      <c r="V36" s="71">
        <f>+'当年度'!V36-'前年度'!V36</f>
        <v>613820</v>
      </c>
      <c r="W36" s="71">
        <f>+'当年度'!W36-'前年度'!W36</f>
        <v>714095</v>
      </c>
      <c r="X36" s="7"/>
      <c r="Y36" s="71">
        <f>+'当年度'!Y36-'前年度'!Y36</f>
        <v>3939055</v>
      </c>
      <c r="Z36" s="71">
        <f>+'当年度'!Z36-'前年度'!Z36</f>
        <v>240312</v>
      </c>
      <c r="AA36" s="70">
        <f>+'当年度'!AA36-'前年度'!AA36</f>
        <v>-2.1999999999999993</v>
      </c>
    </row>
    <row r="37" spans="2:27" ht="27.75" customHeight="1">
      <c r="B37" s="16" t="s">
        <v>46</v>
      </c>
      <c r="C37" s="28">
        <f>+'当年度'!C37-'前年度'!C37</f>
        <v>-18687234</v>
      </c>
      <c r="D37" s="75">
        <f>+'当年度'!D37-'前年度'!D37</f>
        <v>-14201722</v>
      </c>
      <c r="E37" s="75">
        <f>+'当年度'!E37-'前年度'!E37</f>
        <v>-4481647</v>
      </c>
      <c r="F37" s="71">
        <f>+'当年度'!F37-'前年度'!F37</f>
        <v>0</v>
      </c>
      <c r="G37" s="75">
        <f>+'当年度'!G37-'前年度'!G37</f>
        <v>-53929</v>
      </c>
      <c r="H37" s="75">
        <f>+'当年度'!H37-'前年度'!H37</f>
        <v>32036</v>
      </c>
      <c r="I37" s="75">
        <f>+'当年度'!I37-'前年度'!I37</f>
        <v>18028</v>
      </c>
      <c r="J37" s="71">
        <f>+'当年度'!J37-'前年度'!J37</f>
        <v>38602</v>
      </c>
      <c r="K37" s="75">
        <f>+'当年度'!K37-'前年度'!K37</f>
        <v>-20574</v>
      </c>
      <c r="L37" s="75">
        <f>+'当年度'!L37-'前年度'!L37</f>
        <v>-255964</v>
      </c>
      <c r="M37" s="71">
        <f>+'当年度'!M37-'前年度'!M37</f>
        <v>96275</v>
      </c>
      <c r="N37" s="71">
        <f>+'当年度'!N37-'前年度'!N37</f>
        <v>-357170</v>
      </c>
      <c r="O37" s="71">
        <f>+'当年度'!O37-'前年度'!O37</f>
        <v>0</v>
      </c>
      <c r="P37" s="71">
        <f>+'当年度'!P37-'前年度'!P37</f>
        <v>0</v>
      </c>
      <c r="Q37" s="71">
        <f>+'当年度'!Q37-'前年度'!Q37</f>
        <v>0</v>
      </c>
      <c r="R37" s="71">
        <f>+'当年度'!R37-'前年度'!R37</f>
        <v>0</v>
      </c>
      <c r="S37" s="71">
        <f>+'当年度'!S37-'前年度'!S37</f>
        <v>-18943198</v>
      </c>
      <c r="T37" s="71">
        <f>+'当年度'!T37-'前年度'!T37</f>
        <v>207106324</v>
      </c>
      <c r="U37" s="71">
        <f>+'当年度'!U37-'前年度'!U37</f>
        <v>-14163120</v>
      </c>
      <c r="V37" s="71">
        <f>+'当年度'!V37-'前年度'!V37</f>
        <v>-4470185</v>
      </c>
      <c r="W37" s="71">
        <f>+'当年度'!W37-'前年度'!W37</f>
        <v>-4524114</v>
      </c>
      <c r="X37" s="7"/>
      <c r="Y37" s="71">
        <f>+'当年度'!Y37-'前年度'!Y37</f>
        <v>2880768</v>
      </c>
      <c r="Z37" s="71">
        <f>+'当年度'!Z37-'前年度'!Z37</f>
        <v>1100814</v>
      </c>
      <c r="AA37" s="70">
        <f>+'当年度'!AA37-'前年度'!AA37</f>
        <v>-2.400000000000002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3937007874015748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投資的経費の状況（対前年度増減額）</oddHeader>
    <oddFooter>&amp;R&amp;"ＭＳ ゴシック,標準"&amp;11&amp;P/&amp;N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37"/>
  <sheetViews>
    <sheetView showGridLines="0" view="pageBreakPreview" zoomScale="60" zoomScaleNormal="75" zoomScalePageLayoutView="0" workbookViewId="0" topLeftCell="A1">
      <pane xSplit="2" ySplit="5" topLeftCell="C18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73</v>
      </c>
    </row>
    <row r="2" spans="2:23" ht="17.25">
      <c r="B2" s="18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</row>
    <row r="4" spans="2:23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</row>
    <row r="5" spans="2:23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</row>
    <row r="6" spans="2:27" ht="24.75" customHeight="1">
      <c r="B6" s="12" t="s">
        <v>22</v>
      </c>
      <c r="C6" s="80">
        <f>IF(AND('当年度'!C6=0,'前年度'!C6=0),"",IF('前年度'!C6=0,"皆増 ",IF('当年度'!C6=0,"皆減 ",ROUND('増減額'!C6/'前年度'!C6*100,1))))</f>
        <v>-32.1</v>
      </c>
      <c r="D6" s="80">
        <f>IF(AND('当年度'!D6=0,'前年度'!D6=0),"",IF('前年度'!D6=0,"皆増 ",IF('当年度'!D6=0,"皆減 ",ROUND('増減額'!D6/'前年度'!D6*100,1))))</f>
        <v>-34.3</v>
      </c>
      <c r="E6" s="80">
        <f>IF(AND('当年度'!E6=0,'前年度'!E6=0),"",IF('前年度'!E6=0,"皆増 ",IF('当年度'!E6=0,"皆減 ",ROUND('増減額'!E6/'前年度'!E6*100,1))))</f>
        <v>-31.2</v>
      </c>
      <c r="F6" s="80">
        <f>IF(AND('当年度'!F6=0,'前年度'!F6=0),"",IF('前年度'!F6=0,"皆増 ",IF('当年度'!F6=0,"皆減 ",ROUND('増減額'!F6/'前年度'!F6*100,1))))</f>
      </c>
      <c r="G6" s="80">
        <f>IF(AND('当年度'!G6=0,'前年度'!G6=0),"",IF('前年度'!G6=0,"皆増 ",IF('当年度'!G6=0,"皆減 ",ROUND('増減額'!G6/'前年度'!G6*100,1))))</f>
        <v>-9.4</v>
      </c>
      <c r="H6" s="80">
        <f>IF(AND('当年度'!H6=0,'前年度'!H6=0),"",IF('前年度'!H6=0,"皆増 ",IF('当年度'!H6=0,"皆減 ",ROUND('増減額'!H6/'前年度'!H6*100,1))))</f>
      </c>
      <c r="I6" s="80">
        <f>IF(AND('当年度'!I6=0,'前年度'!I6=0),"",IF('前年度'!I6=0,"皆増 ",IF('当年度'!I6=0,"皆減 ",ROUND('増減額'!I6/'前年度'!I6*100,1))))</f>
      </c>
      <c r="J6" s="80">
        <f>IF(AND('当年度'!J6=0,'前年度'!J6=0),"",IF('前年度'!J6=0,"皆増 ",IF('当年度'!J6=0,"皆減 ",ROUND('増減額'!J6/'前年度'!J6*100,1))))</f>
      </c>
      <c r="K6" s="80">
        <f>IF(AND('当年度'!K6=0,'前年度'!K6=0),"",IF('前年度'!K6=0,"皆増 ",IF('当年度'!K6=0,"皆減 ",ROUND('増減額'!K6/'前年度'!K6*100,1))))</f>
      </c>
      <c r="L6" s="80">
        <f>IF(AND('当年度'!L6=0,'前年度'!L6=0),"",IF('前年度'!L6=0,"皆増 ",IF('当年度'!L6=0,"皆減 ",ROUND('増減額'!L6/'前年度'!L6*100,1))))</f>
        <v>10.2</v>
      </c>
      <c r="M6" s="80">
        <f>IF(AND('当年度'!M6=0,'前年度'!M6=0),"",IF('前年度'!M6=0,"皆増 ",IF('当年度'!M6=0,"皆減 ",ROUND('増減額'!M6/'前年度'!M6*100,1))))</f>
        <v>-41</v>
      </c>
      <c r="N6" s="80">
        <f>IF(AND('当年度'!N6=0,'前年度'!N6=0),"",IF('前年度'!N6=0,"皆増 ",IF('当年度'!N6=0,"皆減 ",ROUND('増減額'!N6/'前年度'!N6*100,1))))</f>
        <v>131.4</v>
      </c>
      <c r="O6" s="80">
        <f>IF(AND('当年度'!O6=0,'前年度'!O6=0),"",IF('前年度'!O6=0,"皆増 ",IF('当年度'!O6=0,"皆減 ",ROUND('増減額'!O6/'前年度'!O6*100,1))))</f>
      </c>
      <c r="P6" s="80">
        <f>IF(AND('当年度'!P6=0,'前年度'!P6=0),"",IF('前年度'!P6=0,"皆増 ",IF('当年度'!P6=0,"皆減 ",ROUND('増減額'!P6/'前年度'!P6*100,1))))</f>
      </c>
      <c r="Q6" s="80">
        <f>IF(AND('当年度'!Q6=0,'前年度'!Q6=0),"",IF('前年度'!Q6=0,"皆増 ",IF('当年度'!Q6=0,"皆減 ",ROUND('増減額'!Q6/'前年度'!Q6*100,1))))</f>
      </c>
      <c r="R6" s="80">
        <f>IF(AND('当年度'!R6=0,'前年度'!R6=0),"",IF('前年度'!R6=0,"皆増 ",IF('当年度'!R6=0,"皆減 ",ROUND('増減額'!R6/'前年度'!R6*100,1))))</f>
      </c>
      <c r="S6" s="80">
        <f>IF(AND('当年度'!S6=0,'前年度'!S6=0),"",IF('前年度'!S6=0,"皆増 ",IF('当年度'!S6=0,"皆減 ",ROUND('増減額'!S6/'前年度'!S6*100,1))))</f>
        <v>-31.8</v>
      </c>
      <c r="T6" s="80">
        <f>IF(AND('当年度'!T6=0,'前年度'!T6=0),"",IF('前年度'!T6=0,"皆増 ",IF('当年度'!T6=0,"皆減 ",ROUND('増減額'!T6/'前年度'!T6*100,1))))</f>
        <v>24.5</v>
      </c>
      <c r="U6" s="81">
        <f>IF(AND('当年度'!U6=0,'前年度'!U6=0),"",IF('前年度'!U6=0,"皆増 ",IF('当年度'!U6=0,"皆減 ",ROUND('増減額'!U6/'前年度'!U6*100,1))))</f>
        <v>-34.3</v>
      </c>
      <c r="V6" s="81">
        <f>IF(AND('当年度'!V6=0,'前年度'!V6=0),"",IF('前年度'!V6=0,"皆増 ",IF('当年度'!V6=0,"皆減 ",ROUND('増減額'!V6/'前年度'!V6*100,1))))</f>
        <v>-31.2</v>
      </c>
      <c r="W6" s="81">
        <f>IF(AND('当年度'!W6=0,'前年度'!W6=0),"",IF('前年度'!W6=0,"皆増 ",IF('当年度'!W6=0,"皆減 ",ROUND('増減額'!W6/'前年度'!W6*100,1))))</f>
        <v>-30.9</v>
      </c>
      <c r="X6" s="7"/>
      <c r="Y6" s="8"/>
      <c r="Z6" s="8"/>
      <c r="AA6" s="8"/>
    </row>
    <row r="7" spans="2:27" ht="24.75" customHeight="1">
      <c r="B7" s="13" t="s">
        <v>23</v>
      </c>
      <c r="C7" s="80">
        <f>IF(AND('当年度'!C7=0,'前年度'!C7=0),"",IF('前年度'!C7=0,"皆増 ",IF('当年度'!C7=0,"皆減 ",ROUND('増減額'!C7/'前年度'!C7*100,1))))</f>
        <v>-24.9</v>
      </c>
      <c r="D7" s="80">
        <f>IF(AND('当年度'!D7=0,'前年度'!D7=0),"",IF('前年度'!D7=0,"皆増 ",IF('当年度'!D7=0,"皆減 ",ROUND('増減額'!D7/'前年度'!D7*100,1))))</f>
        <v>-43.6</v>
      </c>
      <c r="E7" s="80">
        <f>IF(AND('当年度'!E7=0,'前年度'!E7=0),"",IF('前年度'!E7=0,"皆増 ",IF('当年度'!E7=0,"皆減 ",ROUND('増減額'!E7/'前年度'!E7*100,1))))</f>
        <v>-8.5</v>
      </c>
      <c r="F7" s="80">
        <f>IF(AND('当年度'!F7=0,'前年度'!F7=0),"",IF('前年度'!F7=0,"皆増 ",IF('当年度'!F7=0,"皆減 ",ROUND('増減額'!F7/'前年度'!F7*100,1))))</f>
      </c>
      <c r="G7" s="80">
        <f>IF(AND('当年度'!G7=0,'前年度'!G7=0),"",IF('前年度'!G7=0,"皆増 ",IF('当年度'!G7=0,"皆減 ",ROUND('増減額'!G7/'前年度'!G7*100,1))))</f>
        <v>-80.5</v>
      </c>
      <c r="H7" s="80">
        <f>IF(AND('当年度'!H7=0,'前年度'!H7=0),"",IF('前年度'!H7=0,"皆増 ",IF('当年度'!H7=0,"皆減 ",ROUND('増減額'!H7/'前年度'!H7*100,1))))</f>
      </c>
      <c r="I7" s="80">
        <f>IF(AND('当年度'!I7=0,'前年度'!I7=0),"",IF('前年度'!I7=0,"皆増 ",IF('当年度'!I7=0,"皆減 ",ROUND('増減額'!I7/'前年度'!I7*100,1))))</f>
      </c>
      <c r="J7" s="80">
        <f>IF(AND('当年度'!J7=0,'前年度'!J7=0),"",IF('前年度'!J7=0,"皆増 ",IF('当年度'!J7=0,"皆減 ",ROUND('増減額'!J7/'前年度'!J7*100,1))))</f>
      </c>
      <c r="K7" s="80">
        <f>IF(AND('当年度'!K7=0,'前年度'!K7=0),"",IF('前年度'!K7=0,"皆増 ",IF('当年度'!K7=0,"皆減 ",ROUND('増減額'!K7/'前年度'!K7*100,1))))</f>
      </c>
      <c r="L7" s="80">
        <f>IF(AND('当年度'!L7=0,'前年度'!L7=0),"",IF('前年度'!L7=0,"皆増 ",IF('当年度'!L7=0,"皆減 ",ROUND('増減額'!L7/'前年度'!L7*100,1))))</f>
        <v>115.9</v>
      </c>
      <c r="M7" s="80">
        <f>IF(AND('当年度'!M7=0,'前年度'!M7=0),"",IF('前年度'!M7=0,"皆増 ",IF('当年度'!M7=0,"皆減 ",ROUND('増減額'!M7/'前年度'!M7*100,1))))</f>
        <v>300.8</v>
      </c>
      <c r="N7" s="80">
        <f>IF(AND('当年度'!N7=0,'前年度'!N7=0),"",IF('前年度'!N7=0,"皆増 ",IF('当年度'!N7=0,"皆減 ",ROUND('増減額'!N7/'前年度'!N7*100,1))))</f>
        <v>42.8</v>
      </c>
      <c r="O7" s="80">
        <f>IF(AND('当年度'!O7=0,'前年度'!O7=0),"",IF('前年度'!O7=0,"皆増 ",IF('当年度'!O7=0,"皆減 ",ROUND('増減額'!O7/'前年度'!O7*100,1))))</f>
      </c>
      <c r="P7" s="80">
        <f>IF(AND('当年度'!P7=0,'前年度'!P7=0),"",IF('前年度'!P7=0,"皆増 ",IF('当年度'!P7=0,"皆減 ",ROUND('増減額'!P7/'前年度'!P7*100,1))))</f>
      </c>
      <c r="Q7" s="80">
        <f>IF(AND('当年度'!Q7=0,'前年度'!Q7=0),"",IF('前年度'!Q7=0,"皆増 ",IF('当年度'!Q7=0,"皆減 ",ROUND('増減額'!Q7/'前年度'!Q7*100,1))))</f>
      </c>
      <c r="R7" s="80">
        <f>IF(AND('当年度'!R7=0,'前年度'!R7=0),"",IF('前年度'!R7=0,"皆増 ",IF('当年度'!R7=0,"皆減 ",ROUND('増減額'!R7/'前年度'!R7*100,1))))</f>
      </c>
      <c r="S7" s="80">
        <f>IF(AND('当年度'!S7=0,'前年度'!S7=0),"",IF('前年度'!S7=0,"皆増 ",IF('当年度'!S7=0,"皆減 ",ROUND('増減額'!S7/'前年度'!S7*100,1))))</f>
        <v>-23.8</v>
      </c>
      <c r="T7" s="80">
        <f>IF(AND('当年度'!T7=0,'前年度'!T7=0),"",IF('前年度'!T7=0,"皆増 ",IF('当年度'!T7=0,"皆減 ",ROUND('増減額'!T7/'前年度'!T7*100,1))))</f>
        <v>24</v>
      </c>
      <c r="U7" s="81">
        <f>IF(AND('当年度'!U7=0,'前年度'!U7=0),"",IF('前年度'!U7=0,"皆増 ",IF('当年度'!U7=0,"皆減 ",ROUND('増減額'!U7/'前年度'!U7*100,1))))</f>
        <v>-43.6</v>
      </c>
      <c r="V7" s="81">
        <f>IF(AND('当年度'!V7=0,'前年度'!V7=0),"",IF('前年度'!V7=0,"皆増 ",IF('当年度'!V7=0,"皆減 ",ROUND('増減額'!V7/'前年度'!V7*100,1))))</f>
        <v>-8.5</v>
      </c>
      <c r="W7" s="81">
        <f>IF(AND('当年度'!W7=0,'前年度'!W7=0),"",IF('前年度'!W7=0,"皆増 ",IF('当年度'!W7=0,"皆減 ",ROUND('増減額'!W7/'前年度'!W7*100,1))))</f>
        <v>-9</v>
      </c>
      <c r="X7" s="7"/>
      <c r="Y7" s="8"/>
      <c r="Z7" s="8"/>
      <c r="AA7" s="8"/>
    </row>
    <row r="8" spans="2:27" ht="24.75" customHeight="1">
      <c r="B8" s="13" t="s">
        <v>24</v>
      </c>
      <c r="C8" s="80">
        <f>IF(AND('当年度'!C8=0,'前年度'!C8=0),"",IF('前年度'!C8=0,"皆増 ",IF('当年度'!C8=0,"皆減 ",ROUND('増減額'!C8/'前年度'!C8*100,1))))</f>
        <v>43.4</v>
      </c>
      <c r="D8" s="80">
        <f>IF(AND('当年度'!D8=0,'前年度'!D8=0),"",IF('前年度'!D8=0,"皆増 ",IF('当年度'!D8=0,"皆減 ",ROUND('増減額'!D8/'前年度'!D8*100,1))))</f>
        <v>-9.4</v>
      </c>
      <c r="E8" s="80">
        <f>IF(AND('当年度'!E8=0,'前年度'!E8=0),"",IF('前年度'!E8=0,"皆増 ",IF('当年度'!E8=0,"皆減 ",ROUND('増減額'!E8/'前年度'!E8*100,1))))</f>
        <v>66.8</v>
      </c>
      <c r="F8" s="80">
        <f>IF(AND('当年度'!F8=0,'前年度'!F8=0),"",IF('前年度'!F8=0,"皆増 ",IF('当年度'!F8=0,"皆減 ",ROUND('増減額'!F8/'前年度'!F8*100,1))))</f>
      </c>
      <c r="G8" s="80">
        <f>IF(AND('当年度'!G8=0,'前年度'!G8=0),"",IF('前年度'!G8=0,"皆増 ",IF('当年度'!G8=0,"皆減 ",ROUND('増減額'!G8/'前年度'!G8*100,1))))</f>
        <v>24.7</v>
      </c>
      <c r="H8" s="80">
        <f>IF(AND('当年度'!H8=0,'前年度'!H8=0),"",IF('前年度'!H8=0,"皆増 ",IF('当年度'!H8=0,"皆減 ",ROUND('増減額'!H8/'前年度'!H8*100,1))))</f>
      </c>
      <c r="I8" s="80">
        <f>IF(AND('当年度'!I8=0,'前年度'!I8=0),"",IF('前年度'!I8=0,"皆増 ",IF('当年度'!I8=0,"皆減 ",ROUND('増減額'!I8/'前年度'!I8*100,1))))</f>
        <v>-19</v>
      </c>
      <c r="J8" s="80">
        <f>IF(AND('当年度'!J8=0,'前年度'!J8=0),"",IF('前年度'!J8=0,"皆増 ",IF('当年度'!J8=0,"皆減 ",ROUND('増減額'!J8/'前年度'!J8*100,1))))</f>
        <v>-20.5</v>
      </c>
      <c r="K8" s="80">
        <f>IF(AND('当年度'!K8=0,'前年度'!K8=0),"",IF('前年度'!K8=0,"皆増 ",IF('当年度'!K8=0,"皆減 ",ROUND('増減額'!K8/'前年度'!K8*100,1))))</f>
        <v>-2.4</v>
      </c>
      <c r="L8" s="80">
        <f>IF(AND('当年度'!L8=0,'前年度'!L8=0),"",IF('前年度'!L8=0,"皆増 ",IF('当年度'!L8=0,"皆減 ",ROUND('増減額'!L8/'前年度'!L8*100,1))))</f>
        <v>44.9</v>
      </c>
      <c r="M8" s="80">
        <f>IF(AND('当年度'!M8=0,'前年度'!M8=0),"",IF('前年度'!M8=0,"皆増 ",IF('当年度'!M8=0,"皆減 ",ROUND('増減額'!M8/'前年度'!M8*100,1))))</f>
        <v>56.5</v>
      </c>
      <c r="N8" s="80">
        <f>IF(AND('当年度'!N8=0,'前年度'!N8=0),"",IF('前年度'!N8=0,"皆増 ",IF('当年度'!N8=0,"皆減 ",ROUND('増減額'!N8/'前年度'!N8*100,1))))</f>
        <v>-0.2</v>
      </c>
      <c r="O8" s="80">
        <f>IF(AND('当年度'!O8=0,'前年度'!O8=0),"",IF('前年度'!O8=0,"皆増 ",IF('当年度'!O8=0,"皆減 ",ROUND('増減額'!O8/'前年度'!O8*100,1))))</f>
      </c>
      <c r="P8" s="80">
        <f>IF(AND('当年度'!P8=0,'前年度'!P8=0),"",IF('前年度'!P8=0,"皆増 ",IF('当年度'!P8=0,"皆減 ",ROUND('増減額'!P8/'前年度'!P8*100,1))))</f>
      </c>
      <c r="Q8" s="80">
        <f>IF(AND('当年度'!Q8=0,'前年度'!Q8=0),"",IF('前年度'!Q8=0,"皆増 ",IF('当年度'!Q8=0,"皆減 ",ROUND('増減額'!Q8/'前年度'!Q8*100,1))))</f>
      </c>
      <c r="R8" s="80">
        <f>IF(AND('当年度'!R8=0,'前年度'!R8=0),"",IF('前年度'!R8=0,"皆増 ",IF('当年度'!R8=0,"皆減 ",ROUND('増減額'!R8/'前年度'!R8*100,1))))</f>
      </c>
      <c r="S8" s="80">
        <f>IF(AND('当年度'!S8=0,'前年度'!S8=0),"",IF('前年度'!S8=0,"皆増 ",IF('当年度'!S8=0,"皆減 ",ROUND('増減額'!S8/'前年度'!S8*100,1))))</f>
        <v>43.5</v>
      </c>
      <c r="T8" s="80">
        <f>IF(AND('当年度'!T8=0,'前年度'!T8=0),"",IF('前年度'!T8=0,"皆増 ",IF('当年度'!T8=0,"皆減 ",ROUND('増減額'!T8/'前年度'!T8*100,1))))</f>
        <v>36.8</v>
      </c>
      <c r="U8" s="81">
        <f>IF(AND('当年度'!U8=0,'前年度'!U8=0),"",IF('前年度'!U8=0,"皆増 ",IF('当年度'!U8=0,"皆減 ",ROUND('増減額'!U8/'前年度'!U8*100,1))))</f>
        <v>-9.7</v>
      </c>
      <c r="V8" s="81">
        <f>IF(AND('当年度'!V8=0,'前年度'!V8=0),"",IF('前年度'!V8=0,"皆増 ",IF('当年度'!V8=0,"皆減 ",ROUND('増減額'!V8/'前年度'!V8*100,1))))</f>
        <v>66.7</v>
      </c>
      <c r="W8" s="81">
        <f>IF(AND('当年度'!W8=0,'前年度'!W8=0),"",IF('前年度'!W8=0,"皆増 ",IF('当年度'!W8=0,"皆減 ",ROUND('増減額'!W8/'前年度'!W8*100,1))))</f>
        <v>65</v>
      </c>
      <c r="X8" s="7"/>
      <c r="Y8" s="8"/>
      <c r="Z8" s="8"/>
      <c r="AA8" s="8"/>
    </row>
    <row r="9" spans="2:27" ht="24.75" customHeight="1">
      <c r="B9" s="13" t="s">
        <v>25</v>
      </c>
      <c r="C9" s="80">
        <f>IF(AND('当年度'!C9=0,'前年度'!C9=0),"",IF('前年度'!C9=0,"皆増 ",IF('当年度'!C9=0,"皆減 ",ROUND('増減額'!C9/'前年度'!C9*100,1))))</f>
        <v>-37.7</v>
      </c>
      <c r="D9" s="80">
        <f>IF(AND('当年度'!D9=0,'前年度'!D9=0),"",IF('前年度'!D9=0,"皆増 ",IF('当年度'!D9=0,"皆減 ",ROUND('増減額'!D9/'前年度'!D9*100,1))))</f>
        <v>-46.4</v>
      </c>
      <c r="E9" s="80">
        <f>IF(AND('当年度'!E9=0,'前年度'!E9=0),"",IF('前年度'!E9=0,"皆増 ",IF('当年度'!E9=0,"皆減 ",ROUND('増減額'!E9/'前年度'!E9*100,1))))</f>
        <v>-31.9</v>
      </c>
      <c r="F9" s="80">
        <f>IF(AND('当年度'!F9=0,'前年度'!F9=0),"",IF('前年度'!F9=0,"皆増 ",IF('当年度'!F9=0,"皆減 ",ROUND('増減額'!F9/'前年度'!F9*100,1))))</f>
      </c>
      <c r="G9" s="80">
        <f>IF(AND('当年度'!G9=0,'前年度'!G9=0),"",IF('前年度'!G9=0,"皆増 ",IF('当年度'!G9=0,"皆減 ",ROUND('増減額'!G9/'前年度'!G9*100,1))))</f>
        <v>-15.3</v>
      </c>
      <c r="H9" s="80">
        <f>IF(AND('当年度'!H9=0,'前年度'!H9=0),"",IF('前年度'!H9=0,"皆増 ",IF('当年度'!H9=0,"皆減 ",ROUND('増減額'!H9/'前年度'!H9*100,1))))</f>
      </c>
      <c r="I9" s="80">
        <f>IF(AND('当年度'!I9=0,'前年度'!I9=0),"",IF('前年度'!I9=0,"皆増 ",IF('当年度'!I9=0,"皆減 ",ROUND('増減額'!I9/'前年度'!I9*100,1))))</f>
      </c>
      <c r="J9" s="80">
        <f>IF(AND('当年度'!J9=0,'前年度'!J9=0),"",IF('前年度'!J9=0,"皆増 ",IF('当年度'!J9=0,"皆減 ",ROUND('増減額'!J9/'前年度'!J9*100,1))))</f>
      </c>
      <c r="K9" s="80">
        <f>IF(AND('当年度'!K9=0,'前年度'!K9=0),"",IF('前年度'!K9=0,"皆増 ",IF('当年度'!K9=0,"皆減 ",ROUND('増減額'!K9/'前年度'!K9*100,1))))</f>
      </c>
      <c r="L9" s="80">
        <f>IF(AND('当年度'!L9=0,'前年度'!L9=0),"",IF('前年度'!L9=0,"皆増 ",IF('当年度'!L9=0,"皆減 ",ROUND('増減額'!L9/'前年度'!L9*100,1))))</f>
        <v>-49.2</v>
      </c>
      <c r="M9" s="80">
        <f>IF(AND('当年度'!M9=0,'前年度'!M9=0),"",IF('前年度'!M9=0,"皆増 ",IF('当年度'!M9=0,"皆減 ",ROUND('増減額'!M9/'前年度'!M9*100,1))))</f>
        <v>-48.3</v>
      </c>
      <c r="N9" s="80">
        <f>IF(AND('当年度'!N9=0,'前年度'!N9=0),"",IF('前年度'!N9=0,"皆増 ",IF('当年度'!N9=0,"皆減 ",ROUND('増減額'!N9/'前年度'!N9*100,1))))</f>
        <v>-52</v>
      </c>
      <c r="O9" s="80">
        <f>IF(AND('当年度'!O9=0,'前年度'!O9=0),"",IF('前年度'!O9=0,"皆増 ",IF('当年度'!O9=0,"皆減 ",ROUND('増減額'!O9/'前年度'!O9*100,1))))</f>
      </c>
      <c r="P9" s="80">
        <f>IF(AND('当年度'!P9=0,'前年度'!P9=0),"",IF('前年度'!P9=0,"皆増 ",IF('当年度'!P9=0,"皆減 ",ROUND('増減額'!P9/'前年度'!P9*100,1))))</f>
      </c>
      <c r="Q9" s="80">
        <f>IF(AND('当年度'!Q9=0,'前年度'!Q9=0),"",IF('前年度'!Q9=0,"皆増 ",IF('当年度'!Q9=0,"皆減 ",ROUND('増減額'!Q9/'前年度'!Q9*100,1))))</f>
      </c>
      <c r="R9" s="80">
        <f>IF(AND('当年度'!R9=0,'前年度'!R9=0),"",IF('前年度'!R9=0,"皆増 ",IF('当年度'!R9=0,"皆減 ",ROUND('増減額'!R9/'前年度'!R9*100,1))))</f>
      </c>
      <c r="S9" s="80">
        <f>IF(AND('当年度'!S9=0,'前年度'!S9=0),"",IF('前年度'!S9=0,"皆増 ",IF('当年度'!S9=0,"皆減 ",ROUND('増減額'!S9/'前年度'!S9*100,1))))</f>
        <v>-37.8</v>
      </c>
      <c r="T9" s="80">
        <f>IF(AND('当年度'!T9=0,'前年度'!T9=0),"",IF('前年度'!T9=0,"皆増 ",IF('当年度'!T9=0,"皆減 ",ROUND('増減額'!T9/'前年度'!T9*100,1))))</f>
        <v>21.7</v>
      </c>
      <c r="U9" s="82">
        <f>IF(AND('当年度'!U9=0,'前年度'!U9=0),"",IF('前年度'!U9=0,"皆増 ",IF('当年度'!U9=0,"皆減 ",ROUND('増減額'!U9/'前年度'!U9*100,1))))</f>
        <v>-46.4</v>
      </c>
      <c r="V9" s="82">
        <f>IF(AND('当年度'!V9=0,'前年度'!V9=0),"",IF('前年度'!V9=0,"皆増 ",IF('当年度'!V9=0,"皆減 ",ROUND('増減額'!V9/'前年度'!V9*100,1))))</f>
        <v>-31.9</v>
      </c>
      <c r="W9" s="82">
        <f>IF(AND('当年度'!W9=0,'前年度'!W9=0),"",IF('前年度'!W9=0,"皆増 ",IF('当年度'!W9=0,"皆減 ",ROUND('増減額'!W9/'前年度'!W9*100,1))))</f>
        <v>-30.9</v>
      </c>
      <c r="X9" s="7"/>
      <c r="Y9" s="8"/>
      <c r="Z9" s="8"/>
      <c r="AA9" s="8"/>
    </row>
    <row r="10" spans="2:27" ht="24.75" customHeight="1">
      <c r="B10" s="13" t="s">
        <v>26</v>
      </c>
      <c r="C10" s="80">
        <f>IF(AND('当年度'!C10=0,'前年度'!C10=0),"",IF('前年度'!C10=0,"皆増 ",IF('当年度'!C10=0,"皆減 ",ROUND('増減額'!C10/'前年度'!C10*100,1))))</f>
        <v>16.3</v>
      </c>
      <c r="D10" s="80">
        <f>IF(AND('当年度'!D10=0,'前年度'!D10=0),"",IF('前年度'!D10=0,"皆増 ",IF('当年度'!D10=0,"皆減 ",ROUND('増減額'!D10/'前年度'!D10*100,1))))</f>
        <v>1.5</v>
      </c>
      <c r="E10" s="80">
        <f>IF(AND('当年度'!E10=0,'前年度'!E10=0),"",IF('前年度'!E10=0,"皆増 ",IF('当年度'!E10=0,"皆減 ",ROUND('増減額'!E10/'前年度'!E10*100,1))))</f>
        <v>41.3</v>
      </c>
      <c r="F10" s="80">
        <f>IF(AND('当年度'!F10=0,'前年度'!F10=0),"",IF('前年度'!F10=0,"皆増 ",IF('当年度'!F10=0,"皆減 ",ROUND('増減額'!F10/'前年度'!F10*100,1))))</f>
      </c>
      <c r="G10" s="80">
        <f>IF(AND('当年度'!G10=0,'前年度'!G10=0),"",IF('前年度'!G10=0,"皆増 ",IF('当年度'!G10=0,"皆減 ",ROUND('増減額'!G10/'前年度'!G10*100,1))))</f>
        <v>-4.6</v>
      </c>
      <c r="H10" s="80">
        <f>IF(AND('当年度'!H10=0,'前年度'!H10=0),"",IF('前年度'!H10=0,"皆増 ",IF('当年度'!H10=0,"皆減 ",ROUND('増減額'!H10/'前年度'!H10*100,1))))</f>
      </c>
      <c r="I10" s="80">
        <f>IF(AND('当年度'!I10=0,'前年度'!I10=0),"",IF('前年度'!I10=0,"皆増 ",IF('当年度'!I10=0,"皆減 ",ROUND('増減額'!I10/'前年度'!I10*100,1))))</f>
      </c>
      <c r="J10" s="80">
        <f>IF(AND('当年度'!J10=0,'前年度'!J10=0),"",IF('前年度'!J10=0,"皆増 ",IF('当年度'!J10=0,"皆減 ",ROUND('増減額'!J10/'前年度'!J10*100,1))))</f>
      </c>
      <c r="K10" s="80">
        <f>IF(AND('当年度'!K10=0,'前年度'!K10=0),"",IF('前年度'!K10=0,"皆増 ",IF('当年度'!K10=0,"皆減 ",ROUND('増減額'!K10/'前年度'!K10*100,1))))</f>
      </c>
      <c r="L10" s="80">
        <f>IF(AND('当年度'!L10=0,'前年度'!L10=0),"",IF('前年度'!L10=0,"皆増 ",IF('当年度'!L10=0,"皆減 ",ROUND('増減額'!L10/'前年度'!L10*100,1))))</f>
        <v>-24.4</v>
      </c>
      <c r="M10" s="80">
        <f>IF(AND('当年度'!M10=0,'前年度'!M10=0),"",IF('前年度'!M10=0,"皆増 ",IF('当年度'!M10=0,"皆減 ",ROUND('増減額'!M10/'前年度'!M10*100,1))))</f>
        <v>45.4</v>
      </c>
      <c r="N10" s="80">
        <f>IF(AND('当年度'!N10=0,'前年度'!N10=0),"",IF('前年度'!N10=0,"皆増 ",IF('当年度'!N10=0,"皆減 ",ROUND('増減額'!N10/'前年度'!N10*100,1))))</f>
        <v>-50.7</v>
      </c>
      <c r="O10" s="80">
        <f>IF(AND('当年度'!O10=0,'前年度'!O10=0),"",IF('前年度'!O10=0,"皆増 ",IF('当年度'!O10=0,"皆減 ",ROUND('増減額'!O10/'前年度'!O10*100,1))))</f>
      </c>
      <c r="P10" s="80">
        <f>IF(AND('当年度'!P10=0,'前年度'!P10=0),"",IF('前年度'!P10=0,"皆増 ",IF('当年度'!P10=0,"皆減 ",ROUND('増減額'!P10/'前年度'!P10*100,1))))</f>
      </c>
      <c r="Q10" s="80">
        <f>IF(AND('当年度'!Q10=0,'前年度'!Q10=0),"",IF('前年度'!Q10=0,"皆増 ",IF('当年度'!Q10=0,"皆減 ",ROUND('増減額'!Q10/'前年度'!Q10*100,1))))</f>
      </c>
      <c r="R10" s="80">
        <f>IF(AND('当年度'!R10=0,'前年度'!R10=0),"",IF('前年度'!R10=0,"皆増 ",IF('当年度'!R10=0,"皆減 ",ROUND('増減額'!R10/'前年度'!R10*100,1))))</f>
      </c>
      <c r="S10" s="80">
        <f>IF(AND('当年度'!S10=0,'前年度'!S10=0),"",IF('前年度'!S10=0,"皆増 ",IF('当年度'!S10=0,"皆減 ",ROUND('増減額'!S10/'前年度'!S10*100,1))))</f>
        <v>15.4</v>
      </c>
      <c r="T10" s="80">
        <f>IF(AND('当年度'!T10=0,'前年度'!T10=0),"",IF('前年度'!T10=0,"皆増 ",IF('当年度'!T10=0,"皆減 ",ROUND('増減額'!T10/'前年度'!T10*100,1))))</f>
        <v>37.4</v>
      </c>
      <c r="U10" s="82">
        <f>IF(AND('当年度'!U10=0,'前年度'!U10=0),"",IF('前年度'!U10=0,"皆増 ",IF('当年度'!U10=0,"皆減 ",ROUND('増減額'!U10/'前年度'!U10*100,1))))</f>
        <v>1.5</v>
      </c>
      <c r="V10" s="82">
        <f>IF(AND('当年度'!V10=0,'前年度'!V10=0),"",IF('前年度'!V10=0,"皆増 ",IF('当年度'!V10=0,"皆減 ",ROUND('増減額'!V10/'前年度'!V10*100,1))))</f>
        <v>41.3</v>
      </c>
      <c r="W10" s="82">
        <f>IF(AND('当年度'!W10=0,'前年度'!W10=0),"",IF('前年度'!W10=0,"皆増 ",IF('当年度'!W10=0,"皆減 ",ROUND('増減額'!W10/'前年度'!W10*100,1))))</f>
        <v>38.7</v>
      </c>
      <c r="X10" s="7"/>
      <c r="Y10" s="8"/>
      <c r="Z10" s="8"/>
      <c r="AA10" s="8"/>
    </row>
    <row r="11" spans="2:27" ht="24.75" customHeight="1">
      <c r="B11" s="13" t="s">
        <v>27</v>
      </c>
      <c r="C11" s="80">
        <f>IF(AND('当年度'!C11=0,'前年度'!C11=0),"",IF('前年度'!C11=0,"皆増 ",IF('当年度'!C11=0,"皆減 ",ROUND('増減額'!C11/'前年度'!C11*100,1))))</f>
        <v>-28.3</v>
      </c>
      <c r="D11" s="80">
        <f>IF(AND('当年度'!D11=0,'前年度'!D11=0),"",IF('前年度'!D11=0,"皆増 ",IF('当年度'!D11=0,"皆減 ",ROUND('増減額'!D11/'前年度'!D11*100,1))))</f>
        <v>-7.3</v>
      </c>
      <c r="E11" s="80">
        <f>IF(AND('当年度'!E11=0,'前年度'!E11=0),"",IF('前年度'!E11=0,"皆増 ",IF('当年度'!E11=0,"皆減 ",ROUND('増減額'!E11/'前年度'!E11*100,1))))</f>
        <v>-40.5</v>
      </c>
      <c r="F11" s="80">
        <f>IF(AND('当年度'!F11=0,'前年度'!F11=0),"",IF('前年度'!F11=0,"皆増 ",IF('当年度'!F11=0,"皆減 ",ROUND('増減額'!F11/'前年度'!F11*100,1))))</f>
      </c>
      <c r="G11" s="80">
        <f>IF(AND('当年度'!G11=0,'前年度'!G11=0),"",IF('前年度'!G11=0,"皆増 ",IF('当年度'!G11=0,"皆減 ",ROUND('増減額'!G11/'前年度'!G11*100,1))))</f>
        <v>-3.7</v>
      </c>
      <c r="H11" s="80">
        <f>IF(AND('当年度'!H11=0,'前年度'!H11=0),"",IF('前年度'!H11=0,"皆増 ",IF('当年度'!H11=0,"皆減 ",ROUND('増減額'!H11/'前年度'!H11*100,1))))</f>
      </c>
      <c r="I11" s="80">
        <f>IF(AND('当年度'!I11=0,'前年度'!I11=0),"",IF('前年度'!I11=0,"皆増 ",IF('当年度'!I11=0,"皆減 ",ROUND('増減額'!I11/'前年度'!I11*100,1))))</f>
        <v>5265.9</v>
      </c>
      <c r="J11" s="80" t="str">
        <f>IF(AND('当年度'!J11=0,'前年度'!J11=0),"",IF('前年度'!J11=0,"皆増 ",IF('当年度'!J11=0,"皆減 ",ROUND('増減額'!J11/'前年度'!J11*100,1))))</f>
        <v>皆増 </v>
      </c>
      <c r="K11" s="80" t="str">
        <f>IF(AND('当年度'!K11=0,'前年度'!K11=0),"",IF('前年度'!K11=0,"皆増 ",IF('当年度'!K11=0,"皆減 ",ROUND('増減額'!K11/'前年度'!K11*100,1))))</f>
        <v>皆減 </v>
      </c>
      <c r="L11" s="80">
        <f>IF(AND('当年度'!L11=0,'前年度'!L11=0),"",IF('前年度'!L11=0,"皆増 ",IF('当年度'!L11=0,"皆減 ",ROUND('増減額'!L11/'前年度'!L11*100,1))))</f>
        <v>-7.5</v>
      </c>
      <c r="M11" s="80">
        <f>IF(AND('当年度'!M11=0,'前年度'!M11=0),"",IF('前年度'!M11=0,"皆増 ",IF('当年度'!M11=0,"皆減 ",ROUND('増減額'!M11/'前年度'!M11*100,1))))</f>
        <v>113.6</v>
      </c>
      <c r="N11" s="80">
        <f>IF(AND('当年度'!N11=0,'前年度'!N11=0),"",IF('前年度'!N11=0,"皆増 ",IF('当年度'!N11=0,"皆減 ",ROUND('増減額'!N11/'前年度'!N11*100,1))))</f>
        <v>-19.8</v>
      </c>
      <c r="O11" s="80">
        <f>IF(AND('当年度'!O11=0,'前年度'!O11=0),"",IF('前年度'!O11=0,"皆増 ",IF('当年度'!O11=0,"皆減 ",ROUND('増減額'!O11/'前年度'!O11*100,1))))</f>
      </c>
      <c r="P11" s="80">
        <f>IF(AND('当年度'!P11=0,'前年度'!P11=0),"",IF('前年度'!P11=0,"皆増 ",IF('当年度'!P11=0,"皆減 ",ROUND('増減額'!P11/'前年度'!P11*100,1))))</f>
      </c>
      <c r="Q11" s="80">
        <f>IF(AND('当年度'!Q11=0,'前年度'!Q11=0),"",IF('前年度'!Q11=0,"皆増 ",IF('当年度'!Q11=0,"皆減 ",ROUND('増減額'!Q11/'前年度'!Q11*100,1))))</f>
      </c>
      <c r="R11" s="80">
        <f>IF(AND('当年度'!R11=0,'前年度'!R11=0),"",IF('前年度'!R11=0,"皆増 ",IF('当年度'!R11=0,"皆減 ",ROUND('増減額'!R11/'前年度'!R11*100,1))))</f>
      </c>
      <c r="S11" s="80">
        <f>IF(AND('当年度'!S11=0,'前年度'!S11=0),"",IF('前年度'!S11=0,"皆増 ",IF('当年度'!S11=0,"皆減 ",ROUND('増減額'!S11/'前年度'!S11*100,1))))</f>
        <v>-28</v>
      </c>
      <c r="T11" s="80">
        <f>IF(AND('当年度'!T11=0,'前年度'!T11=0),"",IF('前年度'!T11=0,"皆増 ",IF('当年度'!T11=0,"皆減 ",ROUND('増減額'!T11/'前年度'!T11*100,1))))</f>
        <v>34.7</v>
      </c>
      <c r="U11" s="82">
        <f>IF(AND('当年度'!U11=0,'前年度'!U11=0),"",IF('前年度'!U11=0,"皆増 ",IF('当年度'!U11=0,"皆減 ",ROUND('増減額'!U11/'前年度'!U11*100,1))))</f>
        <v>-5.4</v>
      </c>
      <c r="V11" s="82">
        <f>IF(AND('当年度'!V11=0,'前年度'!V11=0),"",IF('前年度'!V11=0,"皆増 ",IF('当年度'!V11=0,"皆減 ",ROUND('増減額'!V11/'前年度'!V11*100,1))))</f>
        <v>-40.5</v>
      </c>
      <c r="W11" s="82">
        <f>IF(AND('当年度'!W11=0,'前年度'!W11=0),"",IF('前年度'!W11=0,"皆増 ",IF('当年度'!W11=0,"皆減 ",ROUND('増減額'!W11/'前年度'!W11*100,1))))</f>
        <v>-39</v>
      </c>
      <c r="X11" s="7"/>
      <c r="Y11" s="8"/>
      <c r="Z11" s="8"/>
      <c r="AA11" s="8"/>
    </row>
    <row r="12" spans="2:27" ht="24.75" customHeight="1">
      <c r="B12" s="13" t="s">
        <v>28</v>
      </c>
      <c r="C12" s="80">
        <f>IF(AND('当年度'!C12=0,'前年度'!C12=0),"",IF('前年度'!C12=0,"皆増 ",IF('当年度'!C12=0,"皆減 ",ROUND('増減額'!C12/'前年度'!C12*100,1))))</f>
        <v>-42.5</v>
      </c>
      <c r="D12" s="80">
        <f>IF(AND('当年度'!D12=0,'前年度'!D12=0),"",IF('前年度'!D12=0,"皆増 ",IF('当年度'!D12=0,"皆減 ",ROUND('増減額'!D12/'前年度'!D12*100,1))))</f>
        <v>-44.8</v>
      </c>
      <c r="E12" s="80">
        <f>IF(AND('当年度'!E12=0,'前年度'!E12=0),"",IF('前年度'!E12=0,"皆増 ",IF('当年度'!E12=0,"皆減 ",ROUND('増減額'!E12/'前年度'!E12*100,1))))</f>
        <v>-40.1</v>
      </c>
      <c r="F12" s="80">
        <f>IF(AND('当年度'!F12=0,'前年度'!F12=0),"",IF('前年度'!F12=0,"皆増 ",IF('当年度'!F12=0,"皆減 ",ROUND('増減額'!F12/'前年度'!F12*100,1))))</f>
      </c>
      <c r="G12" s="80">
        <f>IF(AND('当年度'!G12=0,'前年度'!G12=0),"",IF('前年度'!G12=0,"皆増 ",IF('当年度'!G12=0,"皆減 ",ROUND('増減額'!G12/'前年度'!G12*100,1))))</f>
        <v>-26.8</v>
      </c>
      <c r="H12" s="80">
        <f>IF(AND('当年度'!H12=0,'前年度'!H12=0),"",IF('前年度'!H12=0,"皆増 ",IF('当年度'!H12=0,"皆減 ",ROUND('増減額'!H12/'前年度'!H12*100,1))))</f>
      </c>
      <c r="I12" s="80">
        <f>IF(AND('当年度'!I12=0,'前年度'!I12=0),"",IF('前年度'!I12=0,"皆増 ",IF('当年度'!I12=0,"皆減 ",ROUND('増減額'!I12/'前年度'!I12*100,1))))</f>
      </c>
      <c r="J12" s="80">
        <f>IF(AND('当年度'!J12=0,'前年度'!J12=0),"",IF('前年度'!J12=0,"皆増 ",IF('当年度'!J12=0,"皆減 ",ROUND('増減額'!J12/'前年度'!J12*100,1))))</f>
      </c>
      <c r="K12" s="80">
        <f>IF(AND('当年度'!K12=0,'前年度'!K12=0),"",IF('前年度'!K12=0,"皆増 ",IF('当年度'!K12=0,"皆減 ",ROUND('増減額'!K12/'前年度'!K12*100,1))))</f>
      </c>
      <c r="L12" s="80">
        <f>IF(AND('当年度'!L12=0,'前年度'!L12=0),"",IF('前年度'!L12=0,"皆増 ",IF('当年度'!L12=0,"皆減 ",ROUND('増減額'!L12/'前年度'!L12*100,1))))</f>
        <v>-9.8</v>
      </c>
      <c r="M12" s="80">
        <f>IF(AND('当年度'!M12=0,'前年度'!M12=0),"",IF('前年度'!M12=0,"皆増 ",IF('当年度'!M12=0,"皆減 ",ROUND('増減額'!M12/'前年度'!M12*100,1))))</f>
        <v>39</v>
      </c>
      <c r="N12" s="80">
        <f>IF(AND('当年度'!N12=0,'前年度'!N12=0),"",IF('前年度'!N12=0,"皆増 ",IF('当年度'!N12=0,"皆減 ",ROUND('増減額'!N12/'前年度'!N12*100,1))))</f>
        <v>-53.8</v>
      </c>
      <c r="O12" s="80">
        <f>IF(AND('当年度'!O12=0,'前年度'!O12=0),"",IF('前年度'!O12=0,"皆増 ",IF('当年度'!O12=0,"皆減 ",ROUND('増減額'!O12/'前年度'!O12*100,1))))</f>
      </c>
      <c r="P12" s="80">
        <f>IF(AND('当年度'!P12=0,'前年度'!P12=0),"",IF('前年度'!P12=0,"皆増 ",IF('当年度'!P12=0,"皆減 ",ROUND('増減額'!P12/'前年度'!P12*100,1))))</f>
      </c>
      <c r="Q12" s="80">
        <f>IF(AND('当年度'!Q12=0,'前年度'!Q12=0),"",IF('前年度'!Q12=0,"皆増 ",IF('当年度'!Q12=0,"皆減 ",ROUND('増減額'!Q12/'前年度'!Q12*100,1))))</f>
      </c>
      <c r="R12" s="80">
        <f>IF(AND('当年度'!R12=0,'前年度'!R12=0),"",IF('前年度'!R12=0,"皆増 ",IF('当年度'!R12=0,"皆減 ",ROUND('増減額'!R12/'前年度'!R12*100,1))))</f>
      </c>
      <c r="S12" s="80">
        <f>IF(AND('当年度'!S12=0,'前年度'!S12=0),"",IF('前年度'!S12=0,"皆増 ",IF('当年度'!S12=0,"皆減 ",ROUND('増減額'!S12/'前年度'!S12*100,1))))</f>
        <v>-41.3</v>
      </c>
      <c r="T12" s="80">
        <f>IF(AND('当年度'!T12=0,'前年度'!T12=0),"",IF('前年度'!T12=0,"皆増 ",IF('当年度'!T12=0,"皆減 ",ROUND('増減額'!T12/'前年度'!T12*100,1))))</f>
        <v>24.6</v>
      </c>
      <c r="U12" s="82">
        <f>IF(AND('当年度'!U12=0,'前年度'!U12=0),"",IF('前年度'!U12=0,"皆増 ",IF('当年度'!U12=0,"皆減 ",ROUND('増減額'!U12/'前年度'!U12*100,1))))</f>
        <v>-44.8</v>
      </c>
      <c r="V12" s="82">
        <f>IF(AND('当年度'!V12=0,'前年度'!V12=0),"",IF('前年度'!V12=0,"皆増 ",IF('当年度'!V12=0,"皆減 ",ROUND('増減額'!V12/'前年度'!V12*100,1))))</f>
        <v>-40.1</v>
      </c>
      <c r="W12" s="82">
        <f>IF(AND('当年度'!W12=0,'前年度'!W12=0),"",IF('前年度'!W12=0,"皆増 ",IF('当年度'!W12=0,"皆減 ",ROUND('増減額'!W12/'前年度'!W12*100,1))))</f>
        <v>-39.9</v>
      </c>
      <c r="X12" s="7"/>
      <c r="Y12" s="8"/>
      <c r="Z12" s="8"/>
      <c r="AA12" s="8"/>
    </row>
    <row r="13" spans="2:27" ht="24.75" customHeight="1">
      <c r="B13" s="13" t="s">
        <v>29</v>
      </c>
      <c r="C13" s="80">
        <f>IF(AND('当年度'!C13=0,'前年度'!C13=0),"",IF('前年度'!C13=0,"皆増 ",IF('当年度'!C13=0,"皆減 ",ROUND('増減額'!C13/'前年度'!C13*100,1))))</f>
        <v>25.3</v>
      </c>
      <c r="D13" s="80">
        <f>IF(AND('当年度'!D13=0,'前年度'!D13=0),"",IF('前年度'!D13=0,"皆増 ",IF('当年度'!D13=0,"皆減 ",ROUND('増減額'!D13/'前年度'!D13*100,1))))</f>
        <v>-27.8</v>
      </c>
      <c r="E13" s="80">
        <f>IF(AND('当年度'!E13=0,'前年度'!E13=0),"",IF('前年度'!E13=0,"皆増 ",IF('当年度'!E13=0,"皆減 ",ROUND('増減額'!E13/'前年度'!E13*100,1))))</f>
        <v>43.2</v>
      </c>
      <c r="F13" s="80">
        <f>IF(AND('当年度'!F13=0,'前年度'!F13=0),"",IF('前年度'!F13=0,"皆増 ",IF('当年度'!F13=0,"皆減 ",ROUND('増減額'!F13/'前年度'!F13*100,1))))</f>
      </c>
      <c r="G13" s="80">
        <f>IF(AND('当年度'!G13=0,'前年度'!G13=0),"",IF('前年度'!G13=0,"皆増 ",IF('当年度'!G13=0,"皆減 ",ROUND('増減額'!G13/'前年度'!G13*100,1))))</f>
        <v>-22.9</v>
      </c>
      <c r="H13" s="80">
        <f>IF(AND('当年度'!H13=0,'前年度'!H13=0),"",IF('前年度'!H13=0,"皆増 ",IF('当年度'!H13=0,"皆減 ",ROUND('増減額'!H13/'前年度'!H13*100,1))))</f>
      </c>
      <c r="I13" s="80">
        <f>IF(AND('当年度'!I13=0,'前年度'!I13=0),"",IF('前年度'!I13=0,"皆増 ",IF('当年度'!I13=0,"皆減 ",ROUND('増減額'!I13/'前年度'!I13*100,1))))</f>
      </c>
      <c r="J13" s="80">
        <f>IF(AND('当年度'!J13=0,'前年度'!J13=0),"",IF('前年度'!J13=0,"皆増 ",IF('当年度'!J13=0,"皆減 ",ROUND('増減額'!J13/'前年度'!J13*100,1))))</f>
      </c>
      <c r="K13" s="80">
        <f>IF(AND('当年度'!K13=0,'前年度'!K13=0),"",IF('前年度'!K13=0,"皆増 ",IF('当年度'!K13=0,"皆減 ",ROUND('増減額'!K13/'前年度'!K13*100,1))))</f>
      </c>
      <c r="L13" s="80">
        <f>IF(AND('当年度'!L13=0,'前年度'!L13=0),"",IF('前年度'!L13=0,"皆増 ",IF('当年度'!L13=0,"皆減 ",ROUND('増減額'!L13/'前年度'!L13*100,1))))</f>
        <v>-39.2</v>
      </c>
      <c r="M13" s="80">
        <f>IF(AND('当年度'!M13=0,'前年度'!M13=0),"",IF('前年度'!M13=0,"皆増 ",IF('当年度'!M13=0,"皆減 ",ROUND('増減額'!M13/'前年度'!M13*100,1))))</f>
        <v>58</v>
      </c>
      <c r="N13" s="80">
        <f>IF(AND('当年度'!N13=0,'前年度'!N13=0),"",IF('前年度'!N13=0,"皆増 ",IF('当年度'!N13=0,"皆減 ",ROUND('増減額'!N13/'前年度'!N13*100,1))))</f>
        <v>-94</v>
      </c>
      <c r="O13" s="80">
        <f>IF(AND('当年度'!O13=0,'前年度'!O13=0),"",IF('前年度'!O13=0,"皆増 ",IF('当年度'!O13=0,"皆減 ",ROUND('増減額'!O13/'前年度'!O13*100,1))))</f>
      </c>
      <c r="P13" s="80">
        <f>IF(AND('当年度'!P13=0,'前年度'!P13=0),"",IF('前年度'!P13=0,"皆増 ",IF('当年度'!P13=0,"皆減 ",ROUND('増減額'!P13/'前年度'!P13*100,1))))</f>
      </c>
      <c r="Q13" s="80">
        <f>IF(AND('当年度'!Q13=0,'前年度'!Q13=0),"",IF('前年度'!Q13=0,"皆増 ",IF('当年度'!Q13=0,"皆減 ",ROUND('増減額'!Q13/'前年度'!Q13*100,1))))</f>
      </c>
      <c r="R13" s="80">
        <f>IF(AND('当年度'!R13=0,'前年度'!R13=0),"",IF('前年度'!R13=0,"皆増 ",IF('当年度'!R13=0,"皆減 ",ROUND('増減額'!R13/'前年度'!R13*100,1))))</f>
      </c>
      <c r="S13" s="80">
        <f>IF(AND('当年度'!S13=0,'前年度'!S13=0),"",IF('前年度'!S13=0,"皆増 ",IF('当年度'!S13=0,"皆減 ",ROUND('増減額'!S13/'前年度'!S13*100,1))))</f>
        <v>20.9</v>
      </c>
      <c r="T13" s="80">
        <f>IF(AND('当年度'!T13=0,'前年度'!T13=0),"",IF('前年度'!T13=0,"皆増 ",IF('当年度'!T13=0,"皆減 ",ROUND('増減額'!T13/'前年度'!T13*100,1))))</f>
        <v>28.5</v>
      </c>
      <c r="U13" s="82">
        <f>IF(AND('当年度'!U13=0,'前年度'!U13=0),"",IF('前年度'!U13=0,"皆増 ",IF('当年度'!U13=0,"皆減 ",ROUND('増減額'!U13/'前年度'!U13*100,1))))</f>
        <v>-27.8</v>
      </c>
      <c r="V13" s="82">
        <f>IF(AND('当年度'!V13=0,'前年度'!V13=0),"",IF('前年度'!V13=0,"皆増 ",IF('当年度'!V13=0,"皆減 ",ROUND('増減額'!V13/'前年度'!V13*100,1))))</f>
        <v>43.2</v>
      </c>
      <c r="W13" s="82">
        <f>IF(AND('当年度'!W13=0,'前年度'!W13=0),"",IF('前年度'!W13=0,"皆増 ",IF('当年度'!W13=0,"皆減 ",ROUND('増減額'!W13/'前年度'!W13*100,1))))</f>
        <v>37.9</v>
      </c>
      <c r="X13" s="7"/>
      <c r="Y13" s="8"/>
      <c r="Z13" s="8"/>
      <c r="AA13" s="8"/>
    </row>
    <row r="14" spans="2:27" ht="24.75" customHeight="1">
      <c r="B14" s="13" t="s">
        <v>30</v>
      </c>
      <c r="C14" s="80">
        <f>IF(AND('当年度'!C14=0,'前年度'!C14=0),"",IF('前年度'!C14=0,"皆増 ",IF('当年度'!C14=0,"皆減 ",ROUND('増減額'!C14/'前年度'!C14*100,1))))</f>
        <v>-3</v>
      </c>
      <c r="D14" s="80">
        <f>IF(AND('当年度'!D14=0,'前年度'!D14=0),"",IF('前年度'!D14=0,"皆増 ",IF('当年度'!D14=0,"皆減 ",ROUND('増減額'!D14/'前年度'!D14*100,1))))</f>
        <v>0.1</v>
      </c>
      <c r="E14" s="80">
        <f>IF(AND('当年度'!E14=0,'前年度'!E14=0),"",IF('前年度'!E14=0,"皆増 ",IF('当年度'!E14=0,"皆減 ",ROUND('増減額'!E14/'前年度'!E14*100,1))))</f>
        <v>-5.9</v>
      </c>
      <c r="F14" s="80">
        <f>IF(AND('当年度'!F14=0,'前年度'!F14=0),"",IF('前年度'!F14=0,"皆増 ",IF('当年度'!F14=0,"皆減 ",ROUND('増減額'!F14/'前年度'!F14*100,1))))</f>
      </c>
      <c r="G14" s="80">
        <f>IF(AND('当年度'!G14=0,'前年度'!G14=0),"",IF('前年度'!G14=0,"皆増 ",IF('当年度'!G14=0,"皆減 ",ROUND('増減額'!G14/'前年度'!G14*100,1))))</f>
      </c>
      <c r="H14" s="80">
        <f>IF(AND('当年度'!H14=0,'前年度'!H14=0),"",IF('前年度'!H14=0,"皆増 ",IF('当年度'!H14=0,"皆減 ",ROUND('増減額'!H14/'前年度'!H14*100,1))))</f>
      </c>
      <c r="I14" s="80">
        <f>IF(AND('当年度'!I14=0,'前年度'!I14=0),"",IF('前年度'!I14=0,"皆増 ",IF('当年度'!I14=0,"皆減 ",ROUND('増減額'!I14/'前年度'!I14*100,1))))</f>
      </c>
      <c r="J14" s="80">
        <f>IF(AND('当年度'!J14=0,'前年度'!J14=0),"",IF('前年度'!J14=0,"皆増 ",IF('当年度'!J14=0,"皆減 ",ROUND('増減額'!J14/'前年度'!J14*100,1))))</f>
      </c>
      <c r="K14" s="80">
        <f>IF(AND('当年度'!K14=0,'前年度'!K14=0),"",IF('前年度'!K14=0,"皆増 ",IF('当年度'!K14=0,"皆減 ",ROUND('増減額'!K14/'前年度'!K14*100,1))))</f>
      </c>
      <c r="L14" s="80" t="str">
        <f>IF(AND('当年度'!L14=0,'前年度'!L14=0),"",IF('前年度'!L14=0,"皆増 ",IF('当年度'!L14=0,"皆減 ",ROUND('増減額'!L14/'前年度'!L14*100,1))))</f>
        <v>皆増 </v>
      </c>
      <c r="M14" s="80" t="str">
        <f>IF(AND('当年度'!M14=0,'前年度'!M14=0),"",IF('前年度'!M14=0,"皆増 ",IF('当年度'!M14=0,"皆減 ",ROUND('増減額'!M14/'前年度'!M14*100,1))))</f>
        <v>皆増 </v>
      </c>
      <c r="N14" s="80">
        <f>IF(AND('当年度'!N14=0,'前年度'!N14=0),"",IF('前年度'!N14=0,"皆増 ",IF('当年度'!N14=0,"皆減 ",ROUND('増減額'!N14/'前年度'!N14*100,1))))</f>
      </c>
      <c r="O14" s="80">
        <f>IF(AND('当年度'!O14=0,'前年度'!O14=0),"",IF('前年度'!O14=0,"皆増 ",IF('当年度'!O14=0,"皆減 ",ROUND('増減額'!O14/'前年度'!O14*100,1))))</f>
      </c>
      <c r="P14" s="80">
        <f>IF(AND('当年度'!P14=0,'前年度'!P14=0),"",IF('前年度'!P14=0,"皆増 ",IF('当年度'!P14=0,"皆減 ",ROUND('増減額'!P14/'前年度'!P14*100,1))))</f>
      </c>
      <c r="Q14" s="80">
        <f>IF(AND('当年度'!Q14=0,'前年度'!Q14=0),"",IF('前年度'!Q14=0,"皆増 ",IF('当年度'!Q14=0,"皆減 ",ROUND('増減額'!Q14/'前年度'!Q14*100,1))))</f>
      </c>
      <c r="R14" s="80">
        <f>IF(AND('当年度'!R14=0,'前年度'!R14=0),"",IF('前年度'!R14=0,"皆増 ",IF('当年度'!R14=0,"皆減 ",ROUND('増減額'!R14/'前年度'!R14*100,1))))</f>
      </c>
      <c r="S14" s="80">
        <f>IF(AND('当年度'!S14=0,'前年度'!S14=0),"",IF('前年度'!S14=0,"皆増 ",IF('当年度'!S14=0,"皆減 ",ROUND('増減額'!S14/'前年度'!S14*100,1))))</f>
        <v>-2.8</v>
      </c>
      <c r="T14" s="80">
        <f>IF(AND('当年度'!T14=0,'前年度'!T14=0),"",IF('前年度'!T14=0,"皆増 ",IF('当年度'!T14=0,"皆減 ",ROUND('増減額'!T14/'前年度'!T14*100,1))))</f>
        <v>27.2</v>
      </c>
      <c r="U14" s="82">
        <f>IF(AND('当年度'!U14=0,'前年度'!U14=0),"",IF('前年度'!U14=0,"皆増 ",IF('当年度'!U14=0,"皆減 ",ROUND('増減額'!U14/'前年度'!U14*100,1))))</f>
        <v>0.1</v>
      </c>
      <c r="V14" s="82">
        <f>IF(AND('当年度'!V14=0,'前年度'!V14=0),"",IF('前年度'!V14=0,"皆増 ",IF('当年度'!V14=0,"皆減 ",ROUND('増減額'!V14/'前年度'!V14*100,1))))</f>
        <v>-5.9</v>
      </c>
      <c r="W14" s="82">
        <f>IF(AND('当年度'!W14=0,'前年度'!W14=0),"",IF('前年度'!W14=0,"皆増 ",IF('当年度'!W14=0,"皆減 ",ROUND('増減額'!W14/'前年度'!W14*100,1))))</f>
        <v>-5.9</v>
      </c>
      <c r="X14" s="7"/>
      <c r="Y14" s="8"/>
      <c r="Z14" s="8"/>
      <c r="AA14" s="8"/>
    </row>
    <row r="15" spans="2:27" ht="24.75" customHeight="1">
      <c r="B15" s="13" t="s">
        <v>31</v>
      </c>
      <c r="C15" s="80">
        <f>IF(AND('当年度'!C15=0,'前年度'!C15=0),"",IF('前年度'!C15=0,"皆増 ",IF('当年度'!C15=0,"皆減 ",ROUND('増減額'!C15/'前年度'!C15*100,1))))</f>
        <v>27.9</v>
      </c>
      <c r="D15" s="80">
        <f>IF(AND('当年度'!D15=0,'前年度'!D15=0),"",IF('前年度'!D15=0,"皆増 ",IF('当年度'!D15=0,"皆減 ",ROUND('増減額'!D15/'前年度'!D15*100,1))))</f>
        <v>13</v>
      </c>
      <c r="E15" s="80">
        <f>IF(AND('当年度'!E15=0,'前年度'!E15=0),"",IF('前年度'!E15=0,"皆増 ",IF('当年度'!E15=0,"皆減 ",ROUND('増減額'!E15/'前年度'!E15*100,1))))</f>
        <v>73.5</v>
      </c>
      <c r="F15" s="80">
        <f>IF(AND('当年度'!F15=0,'前年度'!F15=0),"",IF('前年度'!F15=0,"皆増 ",IF('当年度'!F15=0,"皆減 ",ROUND('増減額'!F15/'前年度'!F15*100,1))))</f>
      </c>
      <c r="G15" s="80">
        <f>IF(AND('当年度'!G15=0,'前年度'!G15=0),"",IF('前年度'!G15=0,"皆増 ",IF('当年度'!G15=0,"皆減 ",ROUND('増減額'!G15/'前年度'!G15*100,1))))</f>
        <v>-9.4</v>
      </c>
      <c r="H15" s="80">
        <f>IF(AND('当年度'!H15=0,'前年度'!H15=0),"",IF('前年度'!H15=0,"皆増 ",IF('当年度'!H15=0,"皆減 ",ROUND('増減額'!H15/'前年度'!H15*100,1))))</f>
      </c>
      <c r="I15" s="80">
        <f>IF(AND('当年度'!I15=0,'前年度'!I15=0),"",IF('前年度'!I15=0,"皆増 ",IF('当年度'!I15=0,"皆減 ",ROUND('増減額'!I15/'前年度'!I15*100,1))))</f>
      </c>
      <c r="J15" s="80">
        <f>IF(AND('当年度'!J15=0,'前年度'!J15=0),"",IF('前年度'!J15=0,"皆増 ",IF('当年度'!J15=0,"皆減 ",ROUND('増減額'!J15/'前年度'!J15*100,1))))</f>
      </c>
      <c r="K15" s="80">
        <f>IF(AND('当年度'!K15=0,'前年度'!K15=0),"",IF('前年度'!K15=0,"皆増 ",IF('当年度'!K15=0,"皆減 ",ROUND('増減額'!K15/'前年度'!K15*100,1))))</f>
      </c>
      <c r="L15" s="80">
        <f>IF(AND('当年度'!L15=0,'前年度'!L15=0),"",IF('前年度'!L15=0,"皆増 ",IF('当年度'!L15=0,"皆減 ",ROUND('増減額'!L15/'前年度'!L15*100,1))))</f>
        <v>68.8</v>
      </c>
      <c r="M15" s="80">
        <f>IF(AND('当年度'!M15=0,'前年度'!M15=0),"",IF('前年度'!M15=0,"皆増 ",IF('当年度'!M15=0,"皆減 ",ROUND('増減額'!M15/'前年度'!M15*100,1))))</f>
        <v>29</v>
      </c>
      <c r="N15" s="80">
        <f>IF(AND('当年度'!N15=0,'前年度'!N15=0),"",IF('前年度'!N15=0,"皆増 ",IF('当年度'!N15=0,"皆減 ",ROUND('増減額'!N15/'前年度'!N15*100,1))))</f>
        <v>101.2</v>
      </c>
      <c r="O15" s="80">
        <f>IF(AND('当年度'!O15=0,'前年度'!O15=0),"",IF('前年度'!O15=0,"皆増 ",IF('当年度'!O15=0,"皆減 ",ROUND('増減額'!O15/'前年度'!O15*100,1))))</f>
      </c>
      <c r="P15" s="80">
        <f>IF(AND('当年度'!P15=0,'前年度'!P15=0),"",IF('前年度'!P15=0,"皆増 ",IF('当年度'!P15=0,"皆減 ",ROUND('増減額'!P15/'前年度'!P15*100,1))))</f>
      </c>
      <c r="Q15" s="80">
        <f>IF(AND('当年度'!Q15=0,'前年度'!Q15=0),"",IF('前年度'!Q15=0,"皆増 ",IF('当年度'!Q15=0,"皆減 ",ROUND('増減額'!Q15/'前年度'!Q15*100,1))))</f>
      </c>
      <c r="R15" s="80">
        <f>IF(AND('当年度'!R15=0,'前年度'!R15=0),"",IF('前年度'!R15=0,"皆増 ",IF('当年度'!R15=0,"皆減 ",ROUND('増減額'!R15/'前年度'!R15*100,1))))</f>
      </c>
      <c r="S15" s="80">
        <f>IF(AND('当年度'!S15=0,'前年度'!S15=0),"",IF('前年度'!S15=0,"皆増 ",IF('当年度'!S15=0,"皆減 ",ROUND('増減額'!S15/'前年度'!S15*100,1))))</f>
        <v>28.3</v>
      </c>
      <c r="T15" s="80">
        <f>IF(AND('当年度'!T15=0,'前年度'!T15=0),"",IF('前年度'!T15=0,"皆増 ",IF('当年度'!T15=0,"皆減 ",ROUND('増減額'!T15/'前年度'!T15*100,1))))</f>
        <v>26.9</v>
      </c>
      <c r="U15" s="82">
        <f>IF(AND('当年度'!U15=0,'前年度'!U15=0),"",IF('前年度'!U15=0,"皆増 ",IF('当年度'!U15=0,"皆減 ",ROUND('増減額'!U15/'前年度'!U15*100,1))))</f>
        <v>13</v>
      </c>
      <c r="V15" s="82">
        <f>IF(AND('当年度'!V15=0,'前年度'!V15=0),"",IF('前年度'!V15=0,"皆増 ",IF('当年度'!V15=0,"皆減 ",ROUND('増減額'!V15/'前年度'!V15*100,1))))</f>
        <v>73.5</v>
      </c>
      <c r="W15" s="82">
        <f>IF(AND('当年度'!W15=0,'前年度'!W15=0),"",IF('前年度'!W15=0,"皆増 ",IF('当年度'!W15=0,"皆減 ",ROUND('増減額'!W15/'前年度'!W15*100,1))))</f>
        <v>69.1</v>
      </c>
      <c r="X15" s="7"/>
      <c r="Y15" s="8"/>
      <c r="Z15" s="8"/>
      <c r="AA15" s="8"/>
    </row>
    <row r="16" spans="2:27" ht="24.75" customHeight="1">
      <c r="B16" s="13" t="s">
        <v>32</v>
      </c>
      <c r="C16" s="80">
        <f>IF(AND('当年度'!C16=0,'前年度'!C16=0),"",IF('前年度'!C16=0,"皆増 ",IF('当年度'!C16=0,"皆減 ",ROUND('増減額'!C16/'前年度'!C16*100,1))))</f>
        <v>-19.2</v>
      </c>
      <c r="D16" s="80">
        <f>IF(AND('当年度'!D16=0,'前年度'!D16=0),"",IF('前年度'!D16=0,"皆増 ",IF('当年度'!D16=0,"皆減 ",ROUND('増減額'!D16/'前年度'!D16*100,1))))</f>
        <v>-9.6</v>
      </c>
      <c r="E16" s="80">
        <f>IF(AND('当年度'!E16=0,'前年度'!E16=0),"",IF('前年度'!E16=0,"皆増 ",IF('当年度'!E16=0,"皆減 ",ROUND('増減額'!E16/'前年度'!E16*100,1))))</f>
        <v>-29.7</v>
      </c>
      <c r="F16" s="80">
        <f>IF(AND('当年度'!F16=0,'前年度'!F16=0),"",IF('前年度'!F16=0,"皆増 ",IF('当年度'!F16=0,"皆減 ",ROUND('増減額'!F16/'前年度'!F16*100,1))))</f>
      </c>
      <c r="G16" s="80">
        <f>IF(AND('当年度'!G16=0,'前年度'!G16=0),"",IF('前年度'!G16=0,"皆増 ",IF('当年度'!G16=0,"皆減 ",ROUND('増減額'!G16/'前年度'!G16*100,1))))</f>
        <v>58</v>
      </c>
      <c r="H16" s="80">
        <f>IF(AND('当年度'!H16=0,'前年度'!H16=0),"",IF('前年度'!H16=0,"皆増 ",IF('当年度'!H16=0,"皆減 ",ROUND('増減額'!H16/'前年度'!H16*100,1))))</f>
      </c>
      <c r="I16" s="80">
        <f>IF(AND('当年度'!I16=0,'前年度'!I16=0),"",IF('前年度'!I16=0,"皆増 ",IF('当年度'!I16=0,"皆減 ",ROUND('増減額'!I16/'前年度'!I16*100,1))))</f>
      </c>
      <c r="J16" s="80">
        <f>IF(AND('当年度'!J16=0,'前年度'!J16=0),"",IF('前年度'!J16=0,"皆増 ",IF('当年度'!J16=0,"皆減 ",ROUND('増減額'!J16/'前年度'!J16*100,1))))</f>
      </c>
      <c r="K16" s="80">
        <f>IF(AND('当年度'!K16=0,'前年度'!K16=0),"",IF('前年度'!K16=0,"皆増 ",IF('当年度'!K16=0,"皆減 ",ROUND('増減額'!K16/'前年度'!K16*100,1))))</f>
      </c>
      <c r="L16" s="80">
        <f>IF(AND('当年度'!L16=0,'前年度'!L16=0),"",IF('前年度'!L16=0,"皆増 ",IF('当年度'!L16=0,"皆減 ",ROUND('増減額'!L16/'前年度'!L16*100,1))))</f>
        <v>-20.2</v>
      </c>
      <c r="M16" s="80">
        <f>IF(AND('当年度'!M16=0,'前年度'!M16=0),"",IF('前年度'!M16=0,"皆増 ",IF('当年度'!M16=0,"皆減 ",ROUND('増減額'!M16/'前年度'!M16*100,1))))</f>
        <v>-23.1</v>
      </c>
      <c r="N16" s="80">
        <f>IF(AND('当年度'!N16=0,'前年度'!N16=0),"",IF('前年度'!N16=0,"皆増 ",IF('当年度'!N16=0,"皆減 ",ROUND('増減額'!N16/'前年度'!N16*100,1))))</f>
        <v>-7.1</v>
      </c>
      <c r="O16" s="80">
        <f>IF(AND('当年度'!O16=0,'前年度'!O16=0),"",IF('前年度'!O16=0,"皆増 ",IF('当年度'!O16=0,"皆減 ",ROUND('増減額'!O16/'前年度'!O16*100,1))))</f>
      </c>
      <c r="P16" s="80">
        <f>IF(AND('当年度'!P16=0,'前年度'!P16=0),"",IF('前年度'!P16=0,"皆増 ",IF('当年度'!P16=0,"皆減 ",ROUND('増減額'!P16/'前年度'!P16*100,1))))</f>
      </c>
      <c r="Q16" s="80">
        <f>IF(AND('当年度'!Q16=0,'前年度'!Q16=0),"",IF('前年度'!Q16=0,"皆増 ",IF('当年度'!Q16=0,"皆減 ",ROUND('増減額'!Q16/'前年度'!Q16*100,1))))</f>
      </c>
      <c r="R16" s="80">
        <f>IF(AND('当年度'!R16=0,'前年度'!R16=0),"",IF('前年度'!R16=0,"皆増 ",IF('当年度'!R16=0,"皆減 ",ROUND('増減額'!R16/'前年度'!R16*100,1))))</f>
      </c>
      <c r="S16" s="80">
        <f>IF(AND('当年度'!S16=0,'前年度'!S16=0),"",IF('前年度'!S16=0,"皆増 ",IF('当年度'!S16=0,"皆減 ",ROUND('増減額'!S16/'前年度'!S16*100,1))))</f>
        <v>-19.3</v>
      </c>
      <c r="T16" s="80">
        <f>IF(AND('当年度'!T16=0,'前年度'!T16=0),"",IF('前年度'!T16=0,"皆増 ",IF('当年度'!T16=0,"皆減 ",ROUND('増減額'!T16/'前年度'!T16*100,1))))</f>
        <v>16.4</v>
      </c>
      <c r="U16" s="81">
        <f>IF(AND('当年度'!U16=0,'前年度'!U16=0),"",IF('前年度'!U16=0,"皆増 ",IF('当年度'!U16=0,"皆減 ",ROUND('増減額'!U16/'前年度'!U16*100,1))))</f>
        <v>-9.6</v>
      </c>
      <c r="V16" s="81">
        <f>IF(AND('当年度'!V16=0,'前年度'!V16=0),"",IF('前年度'!V16=0,"皆増 ",IF('当年度'!V16=0,"皆減 ",ROUND('増減額'!V16/'前年度'!V16*100,1))))</f>
        <v>-29.7</v>
      </c>
      <c r="W16" s="81">
        <f>IF(AND('当年度'!W16=0,'前年度'!W16=0),"",IF('前年度'!W16=0,"皆増 ",IF('当年度'!W16=0,"皆減 ",ROUND('増減額'!W16/'前年度'!W16*100,1))))</f>
        <v>-29</v>
      </c>
      <c r="X16" s="7"/>
      <c r="Y16" s="8"/>
      <c r="Z16" s="8"/>
      <c r="AA16" s="8"/>
    </row>
    <row r="17" spans="2:27" ht="24.75" customHeight="1">
      <c r="B17" s="14" t="s">
        <v>52</v>
      </c>
      <c r="C17" s="83">
        <f>IF(AND('当年度'!C17=0,'前年度'!C17=0),"",IF('前年度'!C17=0,"皆増 ",IF('当年度'!C17=0,"皆減 ",ROUND('増減額'!C17/'前年度'!C17*100,1))))</f>
        <v>39.4</v>
      </c>
      <c r="D17" s="83">
        <f>IF(AND('当年度'!D17=0,'前年度'!D17=0),"",IF('前年度'!D17=0,"皆増 ",IF('当年度'!D17=0,"皆減 ",ROUND('増減額'!D17/'前年度'!D17*100,1))))</f>
        <v>126.7</v>
      </c>
      <c r="E17" s="83">
        <f>IF(AND('当年度'!E17=0,'前年度'!E17=0),"",IF('前年度'!E17=0,"皆増 ",IF('当年度'!E17=0,"皆減 ",ROUND('増減額'!E17/'前年度'!E17*100,1))))</f>
        <v>22.1</v>
      </c>
      <c r="F17" s="83">
        <f>IF(AND('当年度'!F17=0,'前年度'!F17=0),"",IF('前年度'!F17=0,"皆増 ",IF('当年度'!F17=0,"皆減 ",ROUND('増減額'!F17/'前年度'!F17*100,1))))</f>
      </c>
      <c r="G17" s="83">
        <f>IF(AND('当年度'!G17=0,'前年度'!G17=0),"",IF('前年度'!G17=0,"皆増 ",IF('当年度'!G17=0,"皆減 ",ROUND('増減額'!G17/'前年度'!G17*100,1))))</f>
        <v>-25.7</v>
      </c>
      <c r="H17" s="83" t="str">
        <f>IF(AND('当年度'!H17=0,'前年度'!H17=0),"",IF('前年度'!H17=0,"皆増 ",IF('当年度'!H17=0,"皆減 ",ROUND('増減額'!H17/'前年度'!H17*100,1))))</f>
        <v>皆減 </v>
      </c>
      <c r="I17" s="83">
        <f>IF(AND('当年度'!I17=0,'前年度'!I17=0),"",IF('前年度'!I17=0,"皆増 ",IF('当年度'!I17=0,"皆減 ",ROUND('増減額'!I17/'前年度'!I17*100,1))))</f>
      </c>
      <c r="J17" s="83">
        <f>IF(AND('当年度'!J17=0,'前年度'!J17=0),"",IF('前年度'!J17=0,"皆増 ",IF('当年度'!J17=0,"皆減 ",ROUND('増減額'!J17/'前年度'!J17*100,1))))</f>
      </c>
      <c r="K17" s="83">
        <f>IF(AND('当年度'!K17=0,'前年度'!K17=0),"",IF('前年度'!K17=0,"皆増 ",IF('当年度'!K17=0,"皆減 ",ROUND('増減額'!K17/'前年度'!K17*100,1))))</f>
      </c>
      <c r="L17" s="83">
        <f>IF(AND('当年度'!L17=0,'前年度'!L17=0),"",IF('前年度'!L17=0,"皆増 ",IF('当年度'!L17=0,"皆減 ",ROUND('増減額'!L17/'前年度'!L17*100,1))))</f>
        <v>-1</v>
      </c>
      <c r="M17" s="83">
        <f>IF(AND('当年度'!M17=0,'前年度'!M17=0),"",IF('前年度'!M17=0,"皆増 ",IF('当年度'!M17=0,"皆減 ",ROUND('増減額'!M17/'前年度'!M17*100,1))))</f>
        <v>109</v>
      </c>
      <c r="N17" s="83">
        <f>IF(AND('当年度'!N17=0,'前年度'!N17=0),"",IF('前年度'!N17=0,"皆増 ",IF('当年度'!N17=0,"皆減 ",ROUND('増減額'!N17/'前年度'!N17*100,1))))</f>
        <v>-82.2</v>
      </c>
      <c r="O17" s="83">
        <f>IF(AND('当年度'!O17=0,'前年度'!O17=0),"",IF('前年度'!O17=0,"皆増 ",IF('当年度'!O17=0,"皆減 ",ROUND('増減額'!O17/'前年度'!O17*100,1))))</f>
      </c>
      <c r="P17" s="83">
        <f>IF(AND('当年度'!P17=0,'前年度'!P17=0),"",IF('前年度'!P17=0,"皆増 ",IF('当年度'!P17=0,"皆減 ",ROUND('増減額'!P17/'前年度'!P17*100,1))))</f>
      </c>
      <c r="Q17" s="83">
        <f>IF(AND('当年度'!Q17=0,'前年度'!Q17=0),"",IF('前年度'!Q17=0,"皆増 ",IF('当年度'!Q17=0,"皆減 ",ROUND('増減額'!Q17/'前年度'!Q17*100,1))))</f>
      </c>
      <c r="R17" s="83">
        <f>IF(AND('当年度'!R17=0,'前年度'!R17=0),"",IF('前年度'!R17=0,"皆増 ",IF('当年度'!R17=0,"皆減 ",ROUND('増減額'!R17/'前年度'!R17*100,1))))</f>
      </c>
      <c r="S17" s="83">
        <f>IF(AND('当年度'!S17=0,'前年度'!S17=0),"",IF('前年度'!S17=0,"皆増 ",IF('当年度'!S17=0,"皆減 ",ROUND('増減額'!S17/'前年度'!S17*100,1))))</f>
        <v>37.4</v>
      </c>
      <c r="T17" s="83">
        <f>IF(AND('当年度'!T17=0,'前年度'!T17=0),"",IF('前年度'!T17=0,"皆増 ",IF('当年度'!T17=0,"皆減 ",ROUND('増減額'!T17/'前年度'!T17*100,1))))</f>
        <v>32.1</v>
      </c>
      <c r="U17" s="82">
        <f>IF(AND('当年度'!U17=0,'前年度'!U17=0),"",IF('前年度'!U17=0,"皆増 ",IF('当年度'!U17=0,"皆減 ",ROUND('増減額'!U17/'前年度'!U17*100,1))))</f>
        <v>126.7</v>
      </c>
      <c r="V17" s="82">
        <f>IF(AND('当年度'!V17=0,'前年度'!V17=0),"",IF('前年度'!V17=0,"皆増 ",IF('当年度'!V17=0,"皆減 ",ROUND('増減額'!V17/'前年度'!V17*100,1))))</f>
        <v>21.8</v>
      </c>
      <c r="W17" s="82">
        <f>IF(AND('当年度'!W17=0,'前年度'!W17=0),"",IF('前年度'!W17=0,"皆増 ",IF('当年度'!W17=0,"皆減 ",ROUND('増減額'!W17/'前年度'!W17*100,1))))</f>
        <v>21.1</v>
      </c>
      <c r="X17" s="7"/>
      <c r="Y17" s="8"/>
      <c r="Z17" s="8"/>
      <c r="AA17" s="8"/>
    </row>
    <row r="18" spans="2:27" ht="24.75" customHeight="1">
      <c r="B18" s="14" t="s">
        <v>53</v>
      </c>
      <c r="C18" s="83">
        <f>IF(AND('当年度'!C18=0,'前年度'!C18=0),"",IF('前年度'!C18=0,"皆増 ",IF('当年度'!C18=0,"皆減 ",ROUND('増減額'!C18/'前年度'!C18*100,1))))</f>
        <v>-50.4</v>
      </c>
      <c r="D18" s="83">
        <f>IF(AND('当年度'!D18=0,'前年度'!D18=0),"",IF('前年度'!D18=0,"皆増 ",IF('当年度'!D18=0,"皆減 ",ROUND('増減額'!D18/'前年度'!D18*100,1))))</f>
        <v>-70.5</v>
      </c>
      <c r="E18" s="83">
        <f>IF(AND('当年度'!E18=0,'前年度'!E18=0),"",IF('前年度'!E18=0,"皆増 ",IF('当年度'!E18=0,"皆減 ",ROUND('増減額'!E18/'前年度'!E18*100,1))))</f>
        <v>-49.4</v>
      </c>
      <c r="F18" s="83">
        <f>IF(AND('当年度'!F18=0,'前年度'!F18=0),"",IF('前年度'!F18=0,"皆増 ",IF('当年度'!F18=0,"皆減 ",ROUND('増減額'!F18/'前年度'!F18*100,1))))</f>
      </c>
      <c r="G18" s="83">
        <f>IF(AND('当年度'!G18=0,'前年度'!G18=0),"",IF('前年度'!G18=0,"皆増 ",IF('当年度'!G18=0,"皆減 ",ROUND('増減額'!G18/'前年度'!G18*100,1))))</f>
        <v>155.6</v>
      </c>
      <c r="H18" s="83">
        <f>IF(AND('当年度'!H18=0,'前年度'!H18=0),"",IF('前年度'!H18=0,"皆増 ",IF('当年度'!H18=0,"皆減 ",ROUND('増減額'!H18/'前年度'!H18*100,1))))</f>
      </c>
      <c r="I18" s="83">
        <f>IF(AND('当年度'!I18=0,'前年度'!I18=0),"",IF('前年度'!I18=0,"皆増 ",IF('当年度'!I18=0,"皆減 ",ROUND('増減額'!I18/'前年度'!I18*100,1))))</f>
      </c>
      <c r="J18" s="83">
        <f>IF(AND('当年度'!J18=0,'前年度'!J18=0),"",IF('前年度'!J18=0,"皆増 ",IF('当年度'!J18=0,"皆減 ",ROUND('増減額'!J18/'前年度'!J18*100,1))))</f>
      </c>
      <c r="K18" s="83">
        <f>IF(AND('当年度'!K18=0,'前年度'!K18=0),"",IF('前年度'!K18=0,"皆増 ",IF('当年度'!K18=0,"皆減 ",ROUND('増減額'!K18/'前年度'!K18*100,1))))</f>
      </c>
      <c r="L18" s="83">
        <f>IF(AND('当年度'!L18=0,'前年度'!L18=0),"",IF('前年度'!L18=0,"皆増 ",IF('当年度'!L18=0,"皆減 ",ROUND('増減額'!L18/'前年度'!L18*100,1))))</f>
        <v>-26.5</v>
      </c>
      <c r="M18" s="83">
        <f>IF(AND('当年度'!M18=0,'前年度'!M18=0),"",IF('前年度'!M18=0,"皆増 ",IF('当年度'!M18=0,"皆減 ",ROUND('増減額'!M18/'前年度'!M18*100,1))))</f>
        <v>74.7</v>
      </c>
      <c r="N18" s="83">
        <f>IF(AND('当年度'!N18=0,'前年度'!N18=0),"",IF('前年度'!N18=0,"皆増 ",IF('当年度'!N18=0,"皆減 ",ROUND('増減額'!N18/'前年度'!N18*100,1))))</f>
        <v>-70.9</v>
      </c>
      <c r="O18" s="83">
        <f>IF(AND('当年度'!O18=0,'前年度'!O18=0),"",IF('前年度'!O18=0,"皆増 ",IF('当年度'!O18=0,"皆減 ",ROUND('増減額'!O18/'前年度'!O18*100,1))))</f>
      </c>
      <c r="P18" s="83">
        <f>IF(AND('当年度'!P18=0,'前年度'!P18=0),"",IF('前年度'!P18=0,"皆増 ",IF('当年度'!P18=0,"皆減 ",ROUND('増減額'!P18/'前年度'!P18*100,1))))</f>
      </c>
      <c r="Q18" s="83">
        <f>IF(AND('当年度'!Q18=0,'前年度'!Q18=0),"",IF('前年度'!Q18=0,"皆増 ",IF('当年度'!Q18=0,"皆減 ",ROUND('増減額'!Q18/'前年度'!Q18*100,1))))</f>
      </c>
      <c r="R18" s="83">
        <f>IF(AND('当年度'!R18=0,'前年度'!R18=0),"",IF('前年度'!R18=0,"皆増 ",IF('当年度'!R18=0,"皆減 ",ROUND('増減額'!R18/'前年度'!R18*100,1))))</f>
      </c>
      <c r="S18" s="83">
        <f>IF(AND('当年度'!S18=0,'前年度'!S18=0),"",IF('前年度'!S18=0,"皆増 ",IF('当年度'!S18=0,"皆減 ",ROUND('増減額'!S18/'前年度'!S18*100,1))))</f>
        <v>-50.4</v>
      </c>
      <c r="T18" s="83">
        <f>IF(AND('当年度'!T18=0,'前年度'!T18=0),"",IF('前年度'!T18=0,"皆増 ",IF('当年度'!T18=0,"皆減 ",ROUND('増減額'!T18/'前年度'!T18*100,1))))</f>
        <v>19.6</v>
      </c>
      <c r="U18" s="82">
        <f>IF(AND('当年度'!U18=0,'前年度'!U18=0),"",IF('前年度'!U18=0,"皆増 ",IF('当年度'!U18=0,"皆減 ",ROUND('増減額'!U18/'前年度'!U18*100,1))))</f>
        <v>-70.5</v>
      </c>
      <c r="V18" s="82">
        <f>IF(AND('当年度'!V18=0,'前年度'!V18=0),"",IF('前年度'!V18=0,"皆増 ",IF('当年度'!V18=0,"皆減 ",ROUND('増減額'!V18/'前年度'!V18*100,1))))</f>
        <v>-49.4</v>
      </c>
      <c r="W18" s="82">
        <f>IF(AND('当年度'!W18=0,'前年度'!W18=0),"",IF('前年度'!W18=0,"皆増 ",IF('当年度'!W18=0,"皆減 ",ROUND('増減額'!W18/'前年度'!W18*100,1))))</f>
        <v>-43.8</v>
      </c>
      <c r="X18" s="7"/>
      <c r="Y18" s="8"/>
      <c r="Z18" s="8"/>
      <c r="AA18" s="8"/>
    </row>
    <row r="19" spans="2:27" ht="24.75" customHeight="1">
      <c r="B19" s="15" t="s">
        <v>54</v>
      </c>
      <c r="C19" s="84">
        <f>IF(AND('当年度'!C19=0,'前年度'!C19=0),"",IF('前年度'!C19=0,"皆増 ",IF('当年度'!C19=0,"皆減 ",ROUND('増減額'!C19/'前年度'!C19*100,1))))</f>
        <v>-39.3</v>
      </c>
      <c r="D19" s="84">
        <f>IF(AND('当年度'!D19=0,'前年度'!D19=0),"",IF('前年度'!D19=0,"皆増 ",IF('当年度'!D19=0,"皆減 ",ROUND('増減額'!D19/'前年度'!D19*100,1))))</f>
        <v>-63.9</v>
      </c>
      <c r="E19" s="84">
        <f>IF(AND('当年度'!E19=0,'前年度'!E19=0),"",IF('前年度'!E19=0,"皆増 ",IF('当年度'!E19=0,"皆減 ",ROUND('増減額'!E19/'前年度'!E19*100,1))))</f>
        <v>17.6</v>
      </c>
      <c r="F19" s="84">
        <f>IF(AND('当年度'!F19=0,'前年度'!F19=0),"",IF('前年度'!F19=0,"皆増 ",IF('当年度'!F19=0,"皆減 ",ROUND('増減額'!F19/'前年度'!F19*100,1))))</f>
      </c>
      <c r="G19" s="84">
        <f>IF(AND('当年度'!G19=0,'前年度'!G19=0),"",IF('前年度'!G19=0,"皆増 ",IF('当年度'!G19=0,"皆減 ",ROUND('増減額'!G19/'前年度'!G19*100,1))))</f>
        <v>-35</v>
      </c>
      <c r="H19" s="84">
        <f>IF(AND('当年度'!H19=0,'前年度'!H19=0),"",IF('前年度'!H19=0,"皆増 ",IF('当年度'!H19=0,"皆減 ",ROUND('増減額'!H19/'前年度'!H19*100,1))))</f>
      </c>
      <c r="I19" s="84">
        <f>IF(AND('当年度'!I19=0,'前年度'!I19=0),"",IF('前年度'!I19=0,"皆増 ",IF('当年度'!I19=0,"皆減 ",ROUND('増減額'!I19/'前年度'!I19*100,1))))</f>
      </c>
      <c r="J19" s="84">
        <f>IF(AND('当年度'!J19=0,'前年度'!J19=0),"",IF('前年度'!J19=0,"皆増 ",IF('当年度'!J19=0,"皆減 ",ROUND('増減額'!J19/'前年度'!J19*100,1))))</f>
      </c>
      <c r="K19" s="84">
        <f>IF(AND('当年度'!K19=0,'前年度'!K19=0),"",IF('前年度'!K19=0,"皆増 ",IF('当年度'!K19=0,"皆減 ",ROUND('増減額'!K19/'前年度'!K19*100,1))))</f>
      </c>
      <c r="L19" s="84">
        <f>IF(AND('当年度'!L19=0,'前年度'!L19=0),"",IF('前年度'!L19=0,"皆増 ",IF('当年度'!L19=0,"皆減 ",ROUND('増減額'!L19/'前年度'!L19*100,1))))</f>
        <v>-2.9</v>
      </c>
      <c r="M19" s="84">
        <f>IF(AND('当年度'!M19=0,'前年度'!M19=0),"",IF('前年度'!M19=0,"皆増 ",IF('当年度'!M19=0,"皆減 ",ROUND('増減額'!M19/'前年度'!M19*100,1))))</f>
        <v>33.6</v>
      </c>
      <c r="N19" s="84">
        <f>IF(AND('当年度'!N19=0,'前年度'!N19=0),"",IF('前年度'!N19=0,"皆増 ",IF('当年度'!N19=0,"皆減 ",ROUND('増減額'!N19/'前年度'!N19*100,1))))</f>
        <v>-28</v>
      </c>
      <c r="O19" s="84">
        <f>IF(AND('当年度'!O19=0,'前年度'!O19=0),"",IF('前年度'!O19=0,"皆増 ",IF('当年度'!O19=0,"皆減 ",ROUND('増減額'!O19/'前年度'!O19*100,1))))</f>
      </c>
      <c r="P19" s="84">
        <f>IF(AND('当年度'!P19=0,'前年度'!P19=0),"",IF('前年度'!P19=0,"皆増 ",IF('当年度'!P19=0,"皆減 ",ROUND('増減額'!P19/'前年度'!P19*100,1))))</f>
      </c>
      <c r="Q19" s="84">
        <f>IF(AND('当年度'!Q19=0,'前年度'!Q19=0),"",IF('前年度'!Q19=0,"皆増 ",IF('当年度'!Q19=0,"皆減 ",ROUND('増減額'!Q19/'前年度'!Q19*100,1))))</f>
      </c>
      <c r="R19" s="84">
        <f>IF(AND('当年度'!R19=0,'前年度'!R19=0),"",IF('前年度'!R19=0,"皆増 ",IF('当年度'!R19=0,"皆減 ",ROUND('増減額'!R19/'前年度'!R19*100,1))))</f>
      </c>
      <c r="S19" s="84">
        <f>IF(AND('当年度'!S19=0,'前年度'!S19=0),"",IF('前年度'!S19=0,"皆増 ",IF('当年度'!S19=0,"皆減 ",ROUND('増減額'!S19/'前年度'!S19*100,1))))</f>
        <v>-38</v>
      </c>
      <c r="T19" s="84">
        <f>IF(AND('当年度'!T19=0,'前年度'!T19=0),"",IF('前年度'!T19=0,"皆増 ",IF('当年度'!T19=0,"皆減 ",ROUND('増減額'!T19/'前年度'!T19*100,1))))</f>
        <v>20</v>
      </c>
      <c r="U19" s="85">
        <f>IF(AND('当年度'!U19=0,'前年度'!U19=0),"",IF('前年度'!U19=0,"皆増 ",IF('当年度'!U19=0,"皆減 ",ROUND('増減額'!U19/'前年度'!U19*100,1))))</f>
        <v>-63.9</v>
      </c>
      <c r="V19" s="85">
        <f>IF(AND('当年度'!V19=0,'前年度'!V19=0),"",IF('前年度'!V19=0,"皆増 ",IF('当年度'!V19=0,"皆減 ",ROUND('増減額'!V19/'前年度'!V19*100,1))))</f>
        <v>17.6</v>
      </c>
      <c r="W19" s="85">
        <f>IF(AND('当年度'!W19=0,'前年度'!W19=0),"",IF('前年度'!W19=0,"皆増 ",IF('当年度'!W19=0,"皆減 ",ROUND('増減額'!W19/'前年度'!W19*100,1))))</f>
        <v>11.6</v>
      </c>
      <c r="X19" s="7"/>
      <c r="Y19" s="8"/>
      <c r="Z19" s="8"/>
      <c r="AA19" s="8"/>
    </row>
    <row r="20" spans="2:27" ht="24.75" customHeight="1">
      <c r="B20" s="13" t="s">
        <v>33</v>
      </c>
      <c r="C20" s="80">
        <f>IF(AND('当年度'!C20=0,'前年度'!C20=0),"",IF('前年度'!C20=0,"皆増 ",IF('当年度'!C20=0,"皆減 ",ROUND('増減額'!C20/'前年度'!C20*100,1))))</f>
        <v>79.6</v>
      </c>
      <c r="D20" s="80">
        <f>IF(AND('当年度'!D20=0,'前年度'!D20=0),"",IF('前年度'!D20=0,"皆増 ",IF('当年度'!D20=0,"皆減 ",ROUND('増減額'!D20/'前年度'!D20*100,1))))</f>
        <v>148.2</v>
      </c>
      <c r="E20" s="80">
        <f>IF(AND('当年度'!E20=0,'前年度'!E20=0),"",IF('前年度'!E20=0,"皆増 ",IF('当年度'!E20=0,"皆減 ",ROUND('増減額'!E20/'前年度'!E20*100,1))))</f>
        <v>51.2</v>
      </c>
      <c r="F20" s="80">
        <f>IF(AND('当年度'!F20=0,'前年度'!F20=0),"",IF('前年度'!F20=0,"皆増 ",IF('当年度'!F20=0,"皆減 ",ROUND('増減額'!F20/'前年度'!F20*100,1))))</f>
      </c>
      <c r="G20" s="80">
        <f>IF(AND('当年度'!G20=0,'前年度'!G20=0),"",IF('前年度'!G20=0,"皆増 ",IF('当年度'!G20=0,"皆減 ",ROUND('増減額'!G20/'前年度'!G20*100,1))))</f>
        <v>-34.3</v>
      </c>
      <c r="H20" s="80">
        <f>IF(AND('当年度'!H20=0,'前年度'!H20=0),"",IF('前年度'!H20=0,"皆増 ",IF('当年度'!H20=0,"皆減 ",ROUND('増減額'!H20/'前年度'!H20*100,1))))</f>
      </c>
      <c r="I20" s="80">
        <f>IF(AND('当年度'!I20=0,'前年度'!I20=0),"",IF('前年度'!I20=0,"皆増 ",IF('当年度'!I20=0,"皆減 ",ROUND('増減額'!I20/'前年度'!I20*100,1))))</f>
      </c>
      <c r="J20" s="80">
        <f>IF(AND('当年度'!J20=0,'前年度'!J20=0),"",IF('前年度'!J20=0,"皆増 ",IF('当年度'!J20=0,"皆減 ",ROUND('増減額'!J20/'前年度'!J20*100,1))))</f>
      </c>
      <c r="K20" s="80">
        <f>IF(AND('当年度'!K20=0,'前年度'!K20=0),"",IF('前年度'!K20=0,"皆増 ",IF('当年度'!K20=0,"皆減 ",ROUND('増減額'!K20/'前年度'!K20*100,1))))</f>
      </c>
      <c r="L20" s="80">
        <f>IF(AND('当年度'!L20=0,'前年度'!L20=0),"",IF('前年度'!L20=0,"皆増 ",IF('当年度'!L20=0,"皆減 ",ROUND('増減額'!L20/'前年度'!L20*100,1))))</f>
      </c>
      <c r="M20" s="80">
        <f>IF(AND('当年度'!M20=0,'前年度'!M20=0),"",IF('前年度'!M20=0,"皆増 ",IF('当年度'!M20=0,"皆減 ",ROUND('増減額'!M20/'前年度'!M20*100,1))))</f>
      </c>
      <c r="N20" s="80">
        <f>IF(AND('当年度'!N20=0,'前年度'!N20=0),"",IF('前年度'!N20=0,"皆増 ",IF('当年度'!N20=0,"皆減 ",ROUND('増減額'!N20/'前年度'!N20*100,1))))</f>
      </c>
      <c r="O20" s="80">
        <f>IF(AND('当年度'!O20=0,'前年度'!O20=0),"",IF('前年度'!O20=0,"皆増 ",IF('当年度'!O20=0,"皆減 ",ROUND('増減額'!O20/'前年度'!O20*100,1))))</f>
      </c>
      <c r="P20" s="80">
        <f>IF(AND('当年度'!P20=0,'前年度'!P20=0),"",IF('前年度'!P20=0,"皆増 ",IF('当年度'!P20=0,"皆減 ",ROUND('増減額'!P20/'前年度'!P20*100,1))))</f>
      </c>
      <c r="Q20" s="80">
        <f>IF(AND('当年度'!Q20=0,'前年度'!Q20=0),"",IF('前年度'!Q20=0,"皆増 ",IF('当年度'!Q20=0,"皆減 ",ROUND('増減額'!Q20/'前年度'!Q20*100,1))))</f>
      </c>
      <c r="R20" s="80">
        <f>IF(AND('当年度'!R20=0,'前年度'!R20=0),"",IF('前年度'!R20=0,"皆増 ",IF('当年度'!R20=0,"皆減 ",ROUND('増減額'!R20/'前年度'!R20*100,1))))</f>
      </c>
      <c r="S20" s="80">
        <f>IF(AND('当年度'!S20=0,'前年度'!S20=0),"",IF('前年度'!S20=0,"皆増 ",IF('当年度'!S20=0,"皆減 ",ROUND('増減額'!S20/'前年度'!S20*100,1))))</f>
        <v>79.6</v>
      </c>
      <c r="T20" s="80">
        <f>IF(AND('当年度'!T20=0,'前年度'!T20=0),"",IF('前年度'!T20=0,"皆増 ",IF('当年度'!T20=0,"皆減 ",ROUND('増減額'!T20/'前年度'!T20*100,1))))</f>
        <v>16.9</v>
      </c>
      <c r="U20" s="82">
        <f>IF(AND('当年度'!U20=0,'前年度'!U20=0),"",IF('前年度'!U20=0,"皆増 ",IF('当年度'!U20=0,"皆減 ",ROUND('増減額'!U20/'前年度'!U20*100,1))))</f>
        <v>148.2</v>
      </c>
      <c r="V20" s="82">
        <f>IF(AND('当年度'!V20=0,'前年度'!V20=0),"",IF('前年度'!V20=0,"皆増 ",IF('当年度'!V20=0,"皆減 ",ROUND('増減額'!V20/'前年度'!V20*100,1))))</f>
        <v>51.2</v>
      </c>
      <c r="W20" s="82">
        <f>IF(AND('当年度'!W20=0,'前年度'!W20=0),"",IF('前年度'!W20=0,"皆増 ",IF('当年度'!W20=0,"皆減 ",ROUND('増減額'!W20/'前年度'!W20*100,1))))</f>
        <v>23</v>
      </c>
      <c r="X20" s="7"/>
      <c r="Y20" s="8"/>
      <c r="Z20" s="8"/>
      <c r="AA20" s="8"/>
    </row>
    <row r="21" spans="2:27" ht="24.75" customHeight="1">
      <c r="B21" s="13" t="s">
        <v>34</v>
      </c>
      <c r="C21" s="80">
        <f>IF(AND('当年度'!C21=0,'前年度'!C21=0),"",IF('前年度'!C21=0,"皆増 ",IF('当年度'!C21=0,"皆減 ",ROUND('増減額'!C21/'前年度'!C21*100,1))))</f>
        <v>43.4</v>
      </c>
      <c r="D21" s="80">
        <f>IF(AND('当年度'!D21=0,'前年度'!D21=0),"",IF('前年度'!D21=0,"皆増 ",IF('当年度'!D21=0,"皆減 ",ROUND('増減額'!D21/'前年度'!D21*100,1))))</f>
        <v>61.5</v>
      </c>
      <c r="E21" s="80">
        <f>IF(AND('当年度'!E21=0,'前年度'!E21=0),"",IF('前年度'!E21=0,"皆増 ",IF('当年度'!E21=0,"皆減 ",ROUND('増減額'!E21/'前年度'!E21*100,1))))</f>
        <v>31.7</v>
      </c>
      <c r="F21" s="80">
        <f>IF(AND('当年度'!F21=0,'前年度'!F21=0),"",IF('前年度'!F21=0,"皆増 ",IF('当年度'!F21=0,"皆減 ",ROUND('増減額'!F21/'前年度'!F21*100,1))))</f>
      </c>
      <c r="G21" s="80">
        <f>IF(AND('当年度'!G21=0,'前年度'!G21=0),"",IF('前年度'!G21=0,"皆増 ",IF('当年度'!G21=0,"皆減 ",ROUND('増減額'!G21/'前年度'!G21*100,1))))</f>
      </c>
      <c r="H21" s="80">
        <f>IF(AND('当年度'!H21=0,'前年度'!H21=0),"",IF('前年度'!H21=0,"皆増 ",IF('当年度'!H21=0,"皆減 ",ROUND('増減額'!H21/'前年度'!H21*100,1))))</f>
        <v>140.1</v>
      </c>
      <c r="I21" s="80">
        <f>IF(AND('当年度'!I21=0,'前年度'!I21=0),"",IF('前年度'!I21=0,"皆増 ",IF('当年度'!I21=0,"皆減 ",ROUND('増減額'!I21/'前年度'!I21*100,1))))</f>
      </c>
      <c r="J21" s="80">
        <f>IF(AND('当年度'!J21=0,'前年度'!J21=0),"",IF('前年度'!J21=0,"皆増 ",IF('当年度'!J21=0,"皆減 ",ROUND('増減額'!J21/'前年度'!J21*100,1))))</f>
      </c>
      <c r="K21" s="80">
        <f>IF(AND('当年度'!K21=0,'前年度'!K21=0),"",IF('前年度'!K21=0,"皆増 ",IF('当年度'!K21=0,"皆減 ",ROUND('増減額'!K21/'前年度'!K21*100,1))))</f>
      </c>
      <c r="L21" s="80">
        <f>IF(AND('当年度'!L21=0,'前年度'!L21=0),"",IF('前年度'!L21=0,"皆増 ",IF('当年度'!L21=0,"皆減 ",ROUND('増減額'!L21/'前年度'!L21*100,1))))</f>
        <v>-51.2</v>
      </c>
      <c r="M21" s="80">
        <f>IF(AND('当年度'!M21=0,'前年度'!M21=0),"",IF('前年度'!M21=0,"皆増 ",IF('当年度'!M21=0,"皆減 ",ROUND('増減額'!M21/'前年度'!M21*100,1))))</f>
        <v>-35.2</v>
      </c>
      <c r="N21" s="80">
        <f>IF(AND('当年度'!N21=0,'前年度'!N21=0),"",IF('前年度'!N21=0,"皆増 ",IF('当年度'!N21=0,"皆減 ",ROUND('増減額'!N21/'前年度'!N21*100,1))))</f>
        <v>-78.3</v>
      </c>
      <c r="O21" s="80">
        <f>IF(AND('当年度'!O21=0,'前年度'!O21=0),"",IF('前年度'!O21=0,"皆増 ",IF('当年度'!O21=0,"皆減 ",ROUND('増減額'!O21/'前年度'!O21*100,1))))</f>
      </c>
      <c r="P21" s="80">
        <f>IF(AND('当年度'!P21=0,'前年度'!P21=0),"",IF('前年度'!P21=0,"皆増 ",IF('当年度'!P21=0,"皆減 ",ROUND('増減額'!P21/'前年度'!P21*100,1))))</f>
      </c>
      <c r="Q21" s="80">
        <f>IF(AND('当年度'!Q21=0,'前年度'!Q21=0),"",IF('前年度'!Q21=0,"皆増 ",IF('当年度'!Q21=0,"皆減 ",ROUND('増減額'!Q21/'前年度'!Q21*100,1))))</f>
      </c>
      <c r="R21" s="80">
        <f>IF(AND('当年度'!R21=0,'前年度'!R21=0),"",IF('前年度'!R21=0,"皆増 ",IF('当年度'!R21=0,"皆減 ",ROUND('増減額'!R21/'前年度'!R21*100,1))))</f>
      </c>
      <c r="S21" s="80">
        <f>IF(AND('当年度'!S21=0,'前年度'!S21=0),"",IF('前年度'!S21=0,"皆増 ",IF('当年度'!S21=0,"皆減 ",ROUND('増減額'!S21/'前年度'!S21*100,1))))</f>
        <v>24.7</v>
      </c>
      <c r="T21" s="80">
        <f>IF(AND('当年度'!T21=0,'前年度'!T21=0),"",IF('前年度'!T21=0,"皆増 ",IF('当年度'!T21=0,"皆減 ",ROUND('増減額'!T21/'前年度'!T21*100,1))))</f>
        <v>43.6</v>
      </c>
      <c r="U21" s="82">
        <f>IF(AND('当年度'!U21=0,'前年度'!U21=0),"",IF('前年度'!U21=0,"皆増 ",IF('当年度'!U21=0,"皆減 ",ROUND('増減額'!U21/'前年度'!U21*100,1))))</f>
        <v>61.5</v>
      </c>
      <c r="V21" s="82">
        <f>IF(AND('当年度'!V21=0,'前年度'!V21=0),"",IF('前年度'!V21=0,"皆増 ",IF('当年度'!V21=0,"皆減 ",ROUND('増減額'!V21/'前年度'!V21*100,1))))</f>
        <v>38.5</v>
      </c>
      <c r="W21" s="82">
        <f>IF(AND('当年度'!W21=0,'前年度'!W21=0),"",IF('前年度'!W21=0,"皆増 ",IF('当年度'!W21=0,"皆減 ",ROUND('増減額'!W21/'前年度'!W21*100,1))))</f>
        <v>38.5</v>
      </c>
      <c r="X21" s="7"/>
      <c r="Y21" s="8"/>
      <c r="Z21" s="8"/>
      <c r="AA21" s="8"/>
    </row>
    <row r="22" spans="2:27" ht="24.75" customHeight="1">
      <c r="B22" s="13" t="s">
        <v>35</v>
      </c>
      <c r="C22" s="80">
        <f>IF(AND('当年度'!C22=0,'前年度'!C22=0),"",IF('前年度'!C22=0,"皆増 ",IF('当年度'!C22=0,"皆減 ",ROUND('増減額'!C22/'前年度'!C22*100,1))))</f>
        <v>2.4</v>
      </c>
      <c r="D22" s="80">
        <f>IF(AND('当年度'!D22=0,'前年度'!D22=0),"",IF('前年度'!D22=0,"皆増 ",IF('当年度'!D22=0,"皆減 ",ROUND('増減額'!D22/'前年度'!D22*100,1))))</f>
        <v>-52.1</v>
      </c>
      <c r="E22" s="80">
        <f>IF(AND('当年度'!E22=0,'前年度'!E22=0),"",IF('前年度'!E22=0,"皆増 ",IF('当年度'!E22=0,"皆減 ",ROUND('増減額'!E22/'前年度'!E22*100,1))))</f>
        <v>82.3</v>
      </c>
      <c r="F22" s="80">
        <f>IF(AND('当年度'!F22=0,'前年度'!F22=0),"",IF('前年度'!F22=0,"皆増 ",IF('当年度'!F22=0,"皆減 ",ROUND('増減額'!F22/'前年度'!F22*100,1))))</f>
      </c>
      <c r="G22" s="80">
        <f>IF(AND('当年度'!G22=0,'前年度'!G22=0),"",IF('前年度'!G22=0,"皆増 ",IF('当年度'!G22=0,"皆減 ",ROUND('増減額'!G22/'前年度'!G22*100,1))))</f>
        <v>26.6</v>
      </c>
      <c r="H22" s="80">
        <f>IF(AND('当年度'!H22=0,'前年度'!H22=0),"",IF('前年度'!H22=0,"皆増 ",IF('当年度'!H22=0,"皆減 ",ROUND('増減額'!H22/'前年度'!H22*100,1))))</f>
      </c>
      <c r="I22" s="80">
        <f>IF(AND('当年度'!I22=0,'前年度'!I22=0),"",IF('前年度'!I22=0,"皆増 ",IF('当年度'!I22=0,"皆減 ",ROUND('増減額'!I22/'前年度'!I22*100,1))))</f>
      </c>
      <c r="J22" s="80">
        <f>IF(AND('当年度'!J22=0,'前年度'!J22=0),"",IF('前年度'!J22=0,"皆増 ",IF('当年度'!J22=0,"皆減 ",ROUND('増減額'!J22/'前年度'!J22*100,1))))</f>
      </c>
      <c r="K22" s="80">
        <f>IF(AND('当年度'!K22=0,'前年度'!K22=0),"",IF('前年度'!K22=0,"皆増 ",IF('当年度'!K22=0,"皆減 ",ROUND('増減額'!K22/'前年度'!K22*100,1))))</f>
      </c>
      <c r="L22" s="80">
        <f>IF(AND('当年度'!L22=0,'前年度'!L22=0),"",IF('前年度'!L22=0,"皆増 ",IF('当年度'!L22=0,"皆減 ",ROUND('増減額'!L22/'前年度'!L22*100,1))))</f>
        <v>-13.1</v>
      </c>
      <c r="M22" s="80">
        <f>IF(AND('当年度'!M22=0,'前年度'!M22=0),"",IF('前年度'!M22=0,"皆増 ",IF('当年度'!M22=0,"皆減 ",ROUND('増減額'!M22/'前年度'!M22*100,1))))</f>
        <v>114</v>
      </c>
      <c r="N22" s="80">
        <f>IF(AND('当年度'!N22=0,'前年度'!N22=0),"",IF('前年度'!N22=0,"皆増 ",IF('当年度'!N22=0,"皆減 ",ROUND('増減額'!N22/'前年度'!N22*100,1))))</f>
        <v>-60.7</v>
      </c>
      <c r="O22" s="80">
        <f>IF(AND('当年度'!O22=0,'前年度'!O22=0),"",IF('前年度'!O22=0,"皆増 ",IF('当年度'!O22=0,"皆減 ",ROUND('増減額'!O22/'前年度'!O22*100,1))))</f>
      </c>
      <c r="P22" s="80">
        <f>IF(AND('当年度'!P22=0,'前年度'!P22=0),"",IF('前年度'!P22=0,"皆増 ",IF('当年度'!P22=0,"皆減 ",ROUND('増減額'!P22/'前年度'!P22*100,1))))</f>
      </c>
      <c r="Q22" s="80">
        <f>IF(AND('当年度'!Q22=0,'前年度'!Q22=0),"",IF('前年度'!Q22=0,"皆増 ",IF('当年度'!Q22=0,"皆減 ",ROUND('増減額'!Q22/'前年度'!Q22*100,1))))</f>
      </c>
      <c r="R22" s="80">
        <f>IF(AND('当年度'!R22=0,'前年度'!R22=0),"",IF('前年度'!R22=0,"皆増 ",IF('当年度'!R22=0,"皆減 ",ROUND('増減額'!R22/'前年度'!R22*100,1))))</f>
      </c>
      <c r="S22" s="80">
        <f>IF(AND('当年度'!S22=0,'前年度'!S22=0),"",IF('前年度'!S22=0,"皆増 ",IF('当年度'!S22=0,"皆減 ",ROUND('増減額'!S22/'前年度'!S22*100,1))))</f>
        <v>1.2</v>
      </c>
      <c r="T22" s="80">
        <f>IF(AND('当年度'!T22=0,'前年度'!T22=0),"",IF('前年度'!T22=0,"皆増 ",IF('当年度'!T22=0,"皆減 ",ROUND('増減額'!T22/'前年度'!T22*100,1))))</f>
        <v>40.9</v>
      </c>
      <c r="U22" s="82">
        <f>IF(AND('当年度'!U22=0,'前年度'!U22=0),"",IF('前年度'!U22=0,"皆増 ",IF('当年度'!U22=0,"皆減 ",ROUND('増減額'!U22/'前年度'!U22*100,1))))</f>
        <v>-52.1</v>
      </c>
      <c r="V22" s="82">
        <f>IF(AND('当年度'!V22=0,'前年度'!V22=0),"",IF('前年度'!V22=0,"皆増 ",IF('当年度'!V22=0,"皆減 ",ROUND('増減額'!V22/'前年度'!V22*100,1))))</f>
        <v>82.3</v>
      </c>
      <c r="W22" s="82">
        <f>IF(AND('当年度'!W22=0,'前年度'!W22=0),"",IF('前年度'!W22=0,"皆増 ",IF('当年度'!W22=0,"皆減 ",ROUND('増減額'!W22/'前年度'!W22*100,1))))</f>
        <v>79.7</v>
      </c>
      <c r="X22" s="7"/>
      <c r="Y22" s="8"/>
      <c r="Z22" s="8"/>
      <c r="AA22" s="8"/>
    </row>
    <row r="23" spans="2:27" ht="24.75" customHeight="1">
      <c r="B23" s="13" t="s">
        <v>36</v>
      </c>
      <c r="C23" s="80">
        <f>IF(AND('当年度'!C23=0,'前年度'!C23=0),"",IF('前年度'!C23=0,"皆増 ",IF('当年度'!C23=0,"皆減 ",ROUND('増減額'!C23/'前年度'!C23*100,1))))</f>
        <v>92</v>
      </c>
      <c r="D23" s="80">
        <f>IF(AND('当年度'!D23=0,'前年度'!D23=0),"",IF('前年度'!D23=0,"皆増 ",IF('当年度'!D23=0,"皆減 ",ROUND('増減額'!D23/'前年度'!D23*100,1))))</f>
        <v>68.8</v>
      </c>
      <c r="E23" s="80">
        <f>IF(AND('当年度'!E23=0,'前年度'!E23=0),"",IF('前年度'!E23=0,"皆増 ",IF('当年度'!E23=0,"皆減 ",ROUND('増減額'!E23/'前年度'!E23*100,1))))</f>
        <v>117.7</v>
      </c>
      <c r="F23" s="80">
        <f>IF(AND('当年度'!F23=0,'前年度'!F23=0),"",IF('前年度'!F23=0,"皆増 ",IF('当年度'!F23=0,"皆減 ",ROUND('増減額'!F23/'前年度'!F23*100,1))))</f>
      </c>
      <c r="G23" s="80">
        <f>IF(AND('当年度'!G23=0,'前年度'!G23=0),"",IF('前年度'!G23=0,"皆増 ",IF('当年度'!G23=0,"皆減 ",ROUND('増減額'!G23/'前年度'!G23*100,1))))</f>
      </c>
      <c r="H23" s="80">
        <f>IF(AND('当年度'!H23=0,'前年度'!H23=0),"",IF('前年度'!H23=0,"皆増 ",IF('当年度'!H23=0,"皆減 ",ROUND('増減額'!H23/'前年度'!H23*100,1))))</f>
      </c>
      <c r="I23" s="80">
        <f>IF(AND('当年度'!I23=0,'前年度'!I23=0),"",IF('前年度'!I23=0,"皆増 ",IF('当年度'!I23=0,"皆減 ",ROUND('増減額'!I23/'前年度'!I23*100,1))))</f>
      </c>
      <c r="J23" s="80">
        <f>IF(AND('当年度'!J23=0,'前年度'!J23=0),"",IF('前年度'!J23=0,"皆増 ",IF('当年度'!J23=0,"皆減 ",ROUND('増減額'!J23/'前年度'!J23*100,1))))</f>
      </c>
      <c r="K23" s="80">
        <f>IF(AND('当年度'!K23=0,'前年度'!K23=0),"",IF('前年度'!K23=0,"皆増 ",IF('当年度'!K23=0,"皆減 ",ROUND('増減額'!K23/'前年度'!K23*100,1))))</f>
      </c>
      <c r="L23" s="80">
        <f>IF(AND('当年度'!L23=0,'前年度'!L23=0),"",IF('前年度'!L23=0,"皆増 ",IF('当年度'!L23=0,"皆減 ",ROUND('増減額'!L23/'前年度'!L23*100,1))))</f>
        <v>-97.1</v>
      </c>
      <c r="M23" s="80" t="str">
        <f>IF(AND('当年度'!M23=0,'前年度'!M23=0),"",IF('前年度'!M23=0,"皆増 ",IF('当年度'!M23=0,"皆減 ",ROUND('増減額'!M23/'前年度'!M23*100,1))))</f>
        <v>皆減 </v>
      </c>
      <c r="N23" s="80">
        <f>IF(AND('当年度'!N23=0,'前年度'!N23=0),"",IF('前年度'!N23=0,"皆増 ",IF('当年度'!N23=0,"皆減 ",ROUND('増減額'!N23/'前年度'!N23*100,1))))</f>
        <v>-95.5</v>
      </c>
      <c r="O23" s="80">
        <f>IF(AND('当年度'!O23=0,'前年度'!O23=0),"",IF('前年度'!O23=0,"皆増 ",IF('当年度'!O23=0,"皆減 ",ROUND('増減額'!O23/'前年度'!O23*100,1))))</f>
      </c>
      <c r="P23" s="80">
        <f>IF(AND('当年度'!P23=0,'前年度'!P23=0),"",IF('前年度'!P23=0,"皆増 ",IF('当年度'!P23=0,"皆減 ",ROUND('増減額'!P23/'前年度'!P23*100,1))))</f>
      </c>
      <c r="Q23" s="80">
        <f>IF(AND('当年度'!Q23=0,'前年度'!Q23=0),"",IF('前年度'!Q23=0,"皆増 ",IF('当年度'!Q23=0,"皆減 ",ROUND('増減額'!Q23/'前年度'!Q23*100,1))))</f>
      </c>
      <c r="R23" s="80">
        <f>IF(AND('当年度'!R23=0,'前年度'!R23=0),"",IF('前年度'!R23=0,"皆増 ",IF('当年度'!R23=0,"皆減 ",ROUND('増減額'!R23/'前年度'!R23*100,1))))</f>
      </c>
      <c r="S23" s="80">
        <f>IF(AND('当年度'!S23=0,'前年度'!S23=0),"",IF('前年度'!S23=0,"皆増 ",IF('当年度'!S23=0,"皆減 ",ROUND('増減額'!S23/'前年度'!S23*100,1))))</f>
        <v>82.6</v>
      </c>
      <c r="T23" s="80">
        <f>IF(AND('当年度'!T23=0,'前年度'!T23=0),"",IF('前年度'!T23=0,"皆増 ",IF('当年度'!T23=0,"皆減 ",ROUND('増減額'!T23/'前年度'!T23*100,1))))</f>
        <v>49.4</v>
      </c>
      <c r="U23" s="82">
        <f>IF(AND('当年度'!U23=0,'前年度'!U23=0),"",IF('前年度'!U23=0,"皆増 ",IF('当年度'!U23=0,"皆減 ",ROUND('増減額'!U23/'前年度'!U23*100,1))))</f>
        <v>68.8</v>
      </c>
      <c r="V23" s="82">
        <f>IF(AND('当年度'!V23=0,'前年度'!V23=0),"",IF('前年度'!V23=0,"皆増 ",IF('当年度'!V23=0,"皆減 ",ROUND('増減額'!V23/'前年度'!V23*100,1))))</f>
        <v>117.7</v>
      </c>
      <c r="W23" s="82">
        <f>IF(AND('当年度'!W23=0,'前年度'!W23=0),"",IF('前年度'!W23=0,"皆増 ",IF('当年度'!W23=0,"皆減 ",ROUND('増減額'!W23/'前年度'!W23*100,1))))</f>
        <v>117.7</v>
      </c>
      <c r="X23" s="7"/>
      <c r="Y23" s="8"/>
      <c r="Z23" s="8"/>
      <c r="AA23" s="8"/>
    </row>
    <row r="24" spans="2:27" ht="24.75" customHeight="1">
      <c r="B24" s="13" t="s">
        <v>37</v>
      </c>
      <c r="C24" s="80">
        <f>IF(AND('当年度'!C24=0,'前年度'!C24=0),"",IF('前年度'!C24=0,"皆増 ",IF('当年度'!C24=0,"皆減 ",ROUND('増減額'!C24/'前年度'!C24*100,1))))</f>
        <v>5.2</v>
      </c>
      <c r="D24" s="80">
        <f>IF(AND('当年度'!D24=0,'前年度'!D24=0),"",IF('前年度'!D24=0,"皆増 ",IF('当年度'!D24=0,"皆減 ",ROUND('増減額'!D24/'前年度'!D24*100,1))))</f>
        <v>-91.6</v>
      </c>
      <c r="E24" s="80">
        <f>IF(AND('当年度'!E24=0,'前年度'!E24=0),"",IF('前年度'!E24=0,"皆増 ",IF('当年度'!E24=0,"皆減 ",ROUND('増減額'!E24/'前年度'!E24*100,1))))</f>
        <v>11.2</v>
      </c>
      <c r="F24" s="80">
        <f>IF(AND('当年度'!F24=0,'前年度'!F24=0),"",IF('前年度'!F24=0,"皆増 ",IF('当年度'!F24=0,"皆減 ",ROUND('増減額'!F24/'前年度'!F24*100,1))))</f>
      </c>
      <c r="G24" s="80">
        <f>IF(AND('当年度'!G24=0,'前年度'!G24=0),"",IF('前年度'!G24=0,"皆増 ",IF('当年度'!G24=0,"皆減 ",ROUND('増減額'!G24/'前年度'!G24*100,1))))</f>
      </c>
      <c r="H24" s="80">
        <f>IF(AND('当年度'!H24=0,'前年度'!H24=0),"",IF('前年度'!H24=0,"皆増 ",IF('当年度'!H24=0,"皆減 ",ROUND('増減額'!H24/'前年度'!H24*100,1))))</f>
      </c>
      <c r="I24" s="80">
        <f>IF(AND('当年度'!I24=0,'前年度'!I24=0),"",IF('前年度'!I24=0,"皆増 ",IF('当年度'!I24=0,"皆減 ",ROUND('増減額'!I24/'前年度'!I24*100,1))))</f>
      </c>
      <c r="J24" s="80">
        <f>IF(AND('当年度'!J24=0,'前年度'!J24=0),"",IF('前年度'!J24=0,"皆増 ",IF('当年度'!J24=0,"皆減 ",ROUND('増減額'!J24/'前年度'!J24*100,1))))</f>
      </c>
      <c r="K24" s="80">
        <f>IF(AND('当年度'!K24=0,'前年度'!K24=0),"",IF('前年度'!K24=0,"皆増 ",IF('当年度'!K24=0,"皆減 ",ROUND('増減額'!K24/'前年度'!K24*100,1))))</f>
      </c>
      <c r="L24" s="80">
        <f>IF(AND('当年度'!L24=0,'前年度'!L24=0),"",IF('前年度'!L24=0,"皆増 ",IF('当年度'!L24=0,"皆減 ",ROUND('増減額'!L24/'前年度'!L24*100,1))))</f>
      </c>
      <c r="M24" s="80">
        <f>IF(AND('当年度'!M24=0,'前年度'!M24=0),"",IF('前年度'!M24=0,"皆増 ",IF('当年度'!M24=0,"皆減 ",ROUND('増減額'!M24/'前年度'!M24*100,1))))</f>
      </c>
      <c r="N24" s="80">
        <f>IF(AND('当年度'!N24=0,'前年度'!N24=0),"",IF('前年度'!N24=0,"皆増 ",IF('当年度'!N24=0,"皆減 ",ROUND('増減額'!N24/'前年度'!N24*100,1))))</f>
      </c>
      <c r="O24" s="80">
        <f>IF(AND('当年度'!O24=0,'前年度'!O24=0),"",IF('前年度'!O24=0,"皆増 ",IF('当年度'!O24=0,"皆減 ",ROUND('増減額'!O24/'前年度'!O24*100,1))))</f>
      </c>
      <c r="P24" s="80">
        <f>IF(AND('当年度'!P24=0,'前年度'!P24=0),"",IF('前年度'!P24=0,"皆増 ",IF('当年度'!P24=0,"皆減 ",ROUND('増減額'!P24/'前年度'!P24*100,1))))</f>
      </c>
      <c r="Q24" s="80">
        <f>IF(AND('当年度'!Q24=0,'前年度'!Q24=0),"",IF('前年度'!Q24=0,"皆増 ",IF('当年度'!Q24=0,"皆減 ",ROUND('増減額'!Q24/'前年度'!Q24*100,1))))</f>
      </c>
      <c r="R24" s="80">
        <f>IF(AND('当年度'!R24=0,'前年度'!R24=0),"",IF('前年度'!R24=0,"皆増 ",IF('当年度'!R24=0,"皆減 ",ROUND('増減額'!R24/'前年度'!R24*100,1))))</f>
      </c>
      <c r="S24" s="80">
        <f>IF(AND('当年度'!S24=0,'前年度'!S24=0),"",IF('前年度'!S24=0,"皆増 ",IF('当年度'!S24=0,"皆減 ",ROUND('増減額'!S24/'前年度'!S24*100,1))))</f>
        <v>5.2</v>
      </c>
      <c r="T24" s="80">
        <f>IF(AND('当年度'!T24=0,'前年度'!T24=0),"",IF('前年度'!T24=0,"皆増 ",IF('当年度'!T24=0,"皆減 ",ROUND('増減額'!T24/'前年度'!T24*100,1))))</f>
        <v>31.8</v>
      </c>
      <c r="U24" s="82">
        <f>IF(AND('当年度'!U24=0,'前年度'!U24=0),"",IF('前年度'!U24=0,"皆増 ",IF('当年度'!U24=0,"皆減 ",ROUND('増減額'!U24/'前年度'!U24*100,1))))</f>
        <v>-91.6</v>
      </c>
      <c r="V24" s="82">
        <f>IF(AND('当年度'!V24=0,'前年度'!V24=0),"",IF('前年度'!V24=0,"皆増 ",IF('当年度'!V24=0,"皆減 ",ROUND('増減額'!V24/'前年度'!V24*100,1))))</f>
        <v>11.2</v>
      </c>
      <c r="W24" s="82">
        <f>IF(AND('当年度'!W24=0,'前年度'!W24=0),"",IF('前年度'!W24=0,"皆増 ",IF('当年度'!W24=0,"皆減 ",ROUND('増減額'!W24/'前年度'!W24*100,1))))</f>
        <v>11.2</v>
      </c>
      <c r="X24" s="7"/>
      <c r="Y24" s="8"/>
      <c r="Z24" s="8"/>
      <c r="AA24" s="8"/>
    </row>
    <row r="25" spans="2:27" ht="24.75" customHeight="1">
      <c r="B25" s="13" t="s">
        <v>38</v>
      </c>
      <c r="C25" s="80">
        <f>IF(AND('当年度'!C25=0,'前年度'!C25=0),"",IF('前年度'!C25=0,"皆増 ",IF('当年度'!C25=0,"皆減 ",ROUND('増減額'!C25/'前年度'!C25*100,1))))</f>
        <v>95.9</v>
      </c>
      <c r="D25" s="80">
        <f>IF(AND('当年度'!D25=0,'前年度'!D25=0),"",IF('前年度'!D25=0,"皆増 ",IF('当年度'!D25=0,"皆減 ",ROUND('増減額'!D25/'前年度'!D25*100,1))))</f>
        <v>267.8</v>
      </c>
      <c r="E25" s="80">
        <f>IF(AND('当年度'!E25=0,'前年度'!E25=0),"",IF('前年度'!E25=0,"皆増 ",IF('当年度'!E25=0,"皆減 ",ROUND('増減額'!E25/'前年度'!E25*100,1))))</f>
        <v>89</v>
      </c>
      <c r="F25" s="80">
        <f>IF(AND('当年度'!F25=0,'前年度'!F25=0),"",IF('前年度'!F25=0,"皆増 ",IF('当年度'!F25=0,"皆減 ",ROUND('増減額'!F25/'前年度'!F25*100,1))))</f>
      </c>
      <c r="G25" s="80">
        <f>IF(AND('当年度'!G25=0,'前年度'!G25=0),"",IF('前年度'!G25=0,"皆増 ",IF('当年度'!G25=0,"皆減 ",ROUND('増減額'!G25/'前年度'!G25*100,1))))</f>
        <v>82.9</v>
      </c>
      <c r="H25" s="80">
        <f>IF(AND('当年度'!H25=0,'前年度'!H25=0),"",IF('前年度'!H25=0,"皆増 ",IF('当年度'!H25=0,"皆減 ",ROUND('増減額'!H25/'前年度'!H25*100,1))))</f>
      </c>
      <c r="I25" s="80">
        <f>IF(AND('当年度'!I25=0,'前年度'!I25=0),"",IF('前年度'!I25=0,"皆増 ",IF('当年度'!I25=0,"皆減 ",ROUND('増減額'!I25/'前年度'!I25*100,1))))</f>
      </c>
      <c r="J25" s="80">
        <f>IF(AND('当年度'!J25=0,'前年度'!J25=0),"",IF('前年度'!J25=0,"皆増 ",IF('当年度'!J25=0,"皆減 ",ROUND('増減額'!J25/'前年度'!J25*100,1))))</f>
      </c>
      <c r="K25" s="80">
        <f>IF(AND('当年度'!K25=0,'前年度'!K25=0),"",IF('前年度'!K25=0,"皆増 ",IF('当年度'!K25=0,"皆減 ",ROUND('増減額'!K25/'前年度'!K25*100,1))))</f>
      </c>
      <c r="L25" s="80">
        <f>IF(AND('当年度'!L25=0,'前年度'!L25=0),"",IF('前年度'!L25=0,"皆増 ",IF('当年度'!L25=0,"皆減 ",ROUND('増減額'!L25/'前年度'!L25*100,1))))</f>
        <v>57.2</v>
      </c>
      <c r="M25" s="80">
        <f>IF(AND('当年度'!M25=0,'前年度'!M25=0),"",IF('前年度'!M25=0,"皆増 ",IF('当年度'!M25=0,"皆減 ",ROUND('増減額'!M25/'前年度'!M25*100,1))))</f>
        <v>91.8</v>
      </c>
      <c r="N25" s="80">
        <f>IF(AND('当年度'!N25=0,'前年度'!N25=0),"",IF('前年度'!N25=0,"皆増 ",IF('当年度'!N25=0,"皆減 ",ROUND('増減額'!N25/'前年度'!N25*100,1))))</f>
      </c>
      <c r="O25" s="80">
        <f>IF(AND('当年度'!O25=0,'前年度'!O25=0),"",IF('前年度'!O25=0,"皆増 ",IF('当年度'!O25=0,"皆減 ",ROUND('増減額'!O25/'前年度'!O25*100,1))))</f>
      </c>
      <c r="P25" s="80">
        <f>IF(AND('当年度'!P25=0,'前年度'!P25=0),"",IF('前年度'!P25=0,"皆増 ",IF('当年度'!P25=0,"皆減 ",ROUND('増減額'!P25/'前年度'!P25*100,1))))</f>
      </c>
      <c r="Q25" s="80">
        <f>IF(AND('当年度'!Q25=0,'前年度'!Q25=0),"",IF('前年度'!Q25=0,"皆増 ",IF('当年度'!Q25=0,"皆減 ",ROUND('増減額'!Q25/'前年度'!Q25*100,1))))</f>
      </c>
      <c r="R25" s="80">
        <f>IF(AND('当年度'!R25=0,'前年度'!R25=0),"",IF('前年度'!R25=0,"皆増 ",IF('当年度'!R25=0,"皆減 ",ROUND('増減額'!R25/'前年度'!R25*100,1))))</f>
      </c>
      <c r="S25" s="80">
        <f>IF(AND('当年度'!S25=0,'前年度'!S25=0),"",IF('前年度'!S25=0,"皆増 ",IF('当年度'!S25=0,"皆減 ",ROUND('増減額'!S25/'前年度'!S25*100,1))))</f>
        <v>94.1</v>
      </c>
      <c r="T25" s="80">
        <f>IF(AND('当年度'!T25=0,'前年度'!T25=0),"",IF('前年度'!T25=0,"皆増 ",IF('当年度'!T25=0,"皆減 ",ROUND('増減額'!T25/'前年度'!T25*100,1))))</f>
        <v>51.9</v>
      </c>
      <c r="U25" s="81">
        <f>IF(AND('当年度'!U25=0,'前年度'!U25=0),"",IF('前年度'!U25=0,"皆増 ",IF('当年度'!U25=0,"皆減 ",ROUND('増減額'!U25/'前年度'!U25*100,1))))</f>
        <v>267.8</v>
      </c>
      <c r="V25" s="81">
        <f>IF(AND('当年度'!V25=0,'前年度'!V25=0),"",IF('前年度'!V25=0,"皆増 ",IF('当年度'!V25=0,"皆減 ",ROUND('増減額'!V25/'前年度'!V25*100,1))))</f>
        <v>89</v>
      </c>
      <c r="W25" s="81">
        <f>IF(AND('当年度'!W25=0,'前年度'!W25=0),"",IF('前年度'!W25=0,"皆増 ",IF('当年度'!W25=0,"皆減 ",ROUND('増減額'!W25/'前年度'!W25*100,1))))</f>
        <v>87.9</v>
      </c>
      <c r="X25" s="7"/>
      <c r="Y25" s="8"/>
      <c r="Z25" s="8"/>
      <c r="AA25" s="8"/>
    </row>
    <row r="26" spans="2:27" ht="24.75" customHeight="1">
      <c r="B26" s="13" t="s">
        <v>39</v>
      </c>
      <c r="C26" s="80">
        <f>IF(AND('当年度'!C26=0,'前年度'!C26=0),"",IF('前年度'!C26=0,"皆増 ",IF('当年度'!C26=0,"皆減 ",ROUND('増減額'!C26/'前年度'!C26*100,1))))</f>
        <v>-54.8</v>
      </c>
      <c r="D26" s="80">
        <f>IF(AND('当年度'!D26=0,'前年度'!D26=0),"",IF('前年度'!D26=0,"皆増 ",IF('当年度'!D26=0,"皆減 ",ROUND('増減額'!D26/'前年度'!D26*100,1))))</f>
        <v>-58.7</v>
      </c>
      <c r="E26" s="80">
        <f>IF(AND('当年度'!E26=0,'前年度'!E26=0),"",IF('前年度'!E26=0,"皆増 ",IF('当年度'!E26=0,"皆減 ",ROUND('増減額'!E26/'前年度'!E26*100,1))))</f>
        <v>-39.9</v>
      </c>
      <c r="F26" s="80">
        <f>IF(AND('当年度'!F26=0,'前年度'!F26=0),"",IF('前年度'!F26=0,"皆増 ",IF('当年度'!F26=0,"皆減 ",ROUND('増減額'!F26/'前年度'!F26*100,1))))</f>
      </c>
      <c r="G26" s="80">
        <f>IF(AND('当年度'!G26=0,'前年度'!G26=0),"",IF('前年度'!G26=0,"皆増 ",IF('当年度'!G26=0,"皆減 ",ROUND('増減額'!G26/'前年度'!G26*100,1))))</f>
        <v>55.8</v>
      </c>
      <c r="H26" s="80">
        <f>IF(AND('当年度'!H26=0,'前年度'!H26=0),"",IF('前年度'!H26=0,"皆増 ",IF('当年度'!H26=0,"皆減 ",ROUND('増減額'!H26/'前年度'!H26*100,1))))</f>
      </c>
      <c r="I26" s="80">
        <f>IF(AND('当年度'!I26=0,'前年度'!I26=0),"",IF('前年度'!I26=0,"皆増 ",IF('当年度'!I26=0,"皆減 ",ROUND('増減額'!I26/'前年度'!I26*100,1))))</f>
      </c>
      <c r="J26" s="80">
        <f>IF(AND('当年度'!J26=0,'前年度'!J26=0),"",IF('前年度'!J26=0,"皆増 ",IF('当年度'!J26=0,"皆減 ",ROUND('増減額'!J26/'前年度'!J26*100,1))))</f>
      </c>
      <c r="K26" s="80">
        <f>IF(AND('当年度'!K26=0,'前年度'!K26=0),"",IF('前年度'!K26=0,"皆増 ",IF('当年度'!K26=0,"皆減 ",ROUND('増減額'!K26/'前年度'!K26*100,1))))</f>
      </c>
      <c r="L26" s="80">
        <f>IF(AND('当年度'!L26=0,'前年度'!L26=0),"",IF('前年度'!L26=0,"皆増 ",IF('当年度'!L26=0,"皆減 ",ROUND('増減額'!L26/'前年度'!L26*100,1))))</f>
      </c>
      <c r="M26" s="80">
        <f>IF(AND('当年度'!M26=0,'前年度'!M26=0),"",IF('前年度'!M26=0,"皆増 ",IF('当年度'!M26=0,"皆減 ",ROUND('増減額'!M26/'前年度'!M26*100,1))))</f>
      </c>
      <c r="N26" s="80">
        <f>IF(AND('当年度'!N26=0,'前年度'!N26=0),"",IF('前年度'!N26=0,"皆増 ",IF('当年度'!N26=0,"皆減 ",ROUND('増減額'!N26/'前年度'!N26*100,1))))</f>
      </c>
      <c r="O26" s="80">
        <f>IF(AND('当年度'!O26=0,'前年度'!O26=0),"",IF('前年度'!O26=0,"皆増 ",IF('当年度'!O26=0,"皆減 ",ROUND('増減額'!O26/'前年度'!O26*100,1))))</f>
      </c>
      <c r="P26" s="80">
        <f>IF(AND('当年度'!P26=0,'前年度'!P26=0),"",IF('前年度'!P26=0,"皆増 ",IF('当年度'!P26=0,"皆減 ",ROUND('増減額'!P26/'前年度'!P26*100,1))))</f>
      </c>
      <c r="Q26" s="80">
        <f>IF(AND('当年度'!Q26=0,'前年度'!Q26=0),"",IF('前年度'!Q26=0,"皆増 ",IF('当年度'!Q26=0,"皆減 ",ROUND('増減額'!Q26/'前年度'!Q26*100,1))))</f>
      </c>
      <c r="R26" s="80">
        <f>IF(AND('当年度'!R26=0,'前年度'!R26=0),"",IF('前年度'!R26=0,"皆増 ",IF('当年度'!R26=0,"皆減 ",ROUND('増減額'!R26/'前年度'!R26*100,1))))</f>
      </c>
      <c r="S26" s="80">
        <f>IF(AND('当年度'!S26=0,'前年度'!S26=0),"",IF('前年度'!S26=0,"皆増 ",IF('当年度'!S26=0,"皆減 ",ROUND('増減額'!S26/'前年度'!S26*100,1))))</f>
        <v>-54.8</v>
      </c>
      <c r="T26" s="80">
        <f>IF(AND('当年度'!T26=0,'前年度'!T26=0),"",IF('前年度'!T26=0,"皆増 ",IF('当年度'!T26=0,"皆減 ",ROUND('増減額'!T26/'前年度'!T26*100,1))))</f>
        <v>20.1</v>
      </c>
      <c r="U26" s="82">
        <f>IF(AND('当年度'!U26=0,'前年度'!U26=0),"",IF('前年度'!U26=0,"皆増 ",IF('当年度'!U26=0,"皆減 ",ROUND('増減額'!U26/'前年度'!U26*100,1))))</f>
        <v>-58.7</v>
      </c>
      <c r="V26" s="82">
        <f>IF(AND('当年度'!V26=0,'前年度'!V26=0),"",IF('前年度'!V26=0,"皆増 ",IF('当年度'!V26=0,"皆減 ",ROUND('増減額'!V26/'前年度'!V26*100,1))))</f>
        <v>-39.9</v>
      </c>
      <c r="W26" s="82">
        <f>IF(AND('当年度'!W26=0,'前年度'!W26=0),"",IF('前年度'!W26=0,"皆増 ",IF('当年度'!W26=0,"皆減 ",ROUND('増減額'!W26/'前年度'!W26*100,1))))</f>
        <v>-32</v>
      </c>
      <c r="X26" s="7"/>
      <c r="Y26" s="8"/>
      <c r="Z26" s="8"/>
      <c r="AA26" s="8"/>
    </row>
    <row r="27" spans="2:27" ht="24.75" customHeight="1">
      <c r="B27" s="13" t="s">
        <v>40</v>
      </c>
      <c r="C27" s="80">
        <f>IF(AND('当年度'!C27=0,'前年度'!C27=0),"",IF('前年度'!C27=0,"皆増 ",IF('当年度'!C27=0,"皆減 ",ROUND('増減額'!C27/'前年度'!C27*100,1))))</f>
        <v>-30</v>
      </c>
      <c r="D27" s="80">
        <f>IF(AND('当年度'!D27=0,'前年度'!D27=0),"",IF('前年度'!D27=0,"皆増 ",IF('当年度'!D27=0,"皆減 ",ROUND('増減額'!D27/'前年度'!D27*100,1))))</f>
        <v>2.5</v>
      </c>
      <c r="E27" s="80">
        <f>IF(AND('当年度'!E27=0,'前年度'!E27=0),"",IF('前年度'!E27=0,"皆増 ",IF('当年度'!E27=0,"皆減 ",ROUND('増減額'!E27/'前年度'!E27*100,1))))</f>
        <v>-37.1</v>
      </c>
      <c r="F27" s="80">
        <f>IF(AND('当年度'!F27=0,'前年度'!F27=0),"",IF('前年度'!F27=0,"皆増 ",IF('当年度'!F27=0,"皆減 ",ROUND('増減額'!F27/'前年度'!F27*100,1))))</f>
      </c>
      <c r="G27" s="80">
        <f>IF(AND('当年度'!G27=0,'前年度'!G27=0),"",IF('前年度'!G27=0,"皆増 ",IF('当年度'!G27=0,"皆減 ",ROUND('増減額'!G27/'前年度'!G27*100,1))))</f>
        <v>176.2</v>
      </c>
      <c r="H27" s="80">
        <f>IF(AND('当年度'!H27=0,'前年度'!H27=0),"",IF('前年度'!H27=0,"皆増 ",IF('当年度'!H27=0,"皆減 ",ROUND('増減額'!H27/'前年度'!H27*100,1))))</f>
      </c>
      <c r="I27" s="80">
        <f>IF(AND('当年度'!I27=0,'前年度'!I27=0),"",IF('前年度'!I27=0,"皆増 ",IF('当年度'!I27=0,"皆減 ",ROUND('増減額'!I27/'前年度'!I27*100,1))))</f>
      </c>
      <c r="J27" s="80">
        <f>IF(AND('当年度'!J27=0,'前年度'!J27=0),"",IF('前年度'!J27=0,"皆増 ",IF('当年度'!J27=0,"皆減 ",ROUND('増減額'!J27/'前年度'!J27*100,1))))</f>
      </c>
      <c r="K27" s="80">
        <f>IF(AND('当年度'!K27=0,'前年度'!K27=0),"",IF('前年度'!K27=0,"皆増 ",IF('当年度'!K27=0,"皆減 ",ROUND('増減額'!K27/'前年度'!K27*100,1))))</f>
      </c>
      <c r="L27" s="80">
        <f>IF(AND('当年度'!L27=0,'前年度'!L27=0),"",IF('前年度'!L27=0,"皆増 ",IF('当年度'!L27=0,"皆減 ",ROUND('増減額'!L27/'前年度'!L27*100,1))))</f>
        <v>-44.6</v>
      </c>
      <c r="M27" s="80">
        <f>IF(AND('当年度'!M27=0,'前年度'!M27=0),"",IF('前年度'!M27=0,"皆増 ",IF('当年度'!M27=0,"皆減 ",ROUND('増減額'!M27/'前年度'!M27*100,1))))</f>
        <v>-37.8</v>
      </c>
      <c r="N27" s="80">
        <f>IF(AND('当年度'!N27=0,'前年度'!N27=0),"",IF('前年度'!N27=0,"皆増 ",IF('当年度'!N27=0,"皆減 ",ROUND('増減額'!N27/'前年度'!N27*100,1))))</f>
        <v>-63</v>
      </c>
      <c r="O27" s="80">
        <f>IF(AND('当年度'!O27=0,'前年度'!O27=0),"",IF('前年度'!O27=0,"皆増 ",IF('当年度'!O27=0,"皆減 ",ROUND('増減額'!O27/'前年度'!O27*100,1))))</f>
      </c>
      <c r="P27" s="80">
        <f>IF(AND('当年度'!P27=0,'前年度'!P27=0),"",IF('前年度'!P27=0,"皆増 ",IF('当年度'!P27=0,"皆減 ",ROUND('増減額'!P27/'前年度'!P27*100,1))))</f>
      </c>
      <c r="Q27" s="80">
        <f>IF(AND('当年度'!Q27=0,'前年度'!Q27=0),"",IF('前年度'!Q27=0,"皆増 ",IF('当年度'!Q27=0,"皆減 ",ROUND('増減額'!Q27/'前年度'!Q27*100,1))))</f>
      </c>
      <c r="R27" s="80">
        <f>IF(AND('当年度'!R27=0,'前年度'!R27=0),"",IF('前年度'!R27=0,"皆増 ",IF('当年度'!R27=0,"皆減 ",ROUND('増減額'!R27/'前年度'!R27*100,1))))</f>
      </c>
      <c r="S27" s="80">
        <f>IF(AND('当年度'!S27=0,'前年度'!S27=0),"",IF('前年度'!S27=0,"皆増 ",IF('当年度'!S27=0,"皆減 ",ROUND('増減額'!S27/'前年度'!S27*100,1))))</f>
        <v>-31.7</v>
      </c>
      <c r="T27" s="80">
        <f>IF(AND('当年度'!T27=0,'前年度'!T27=0),"",IF('前年度'!T27=0,"皆増 ",IF('当年度'!T27=0,"皆減 ",ROUND('増減額'!T27/'前年度'!T27*100,1))))</f>
        <v>19.4</v>
      </c>
      <c r="U27" s="81">
        <f>IF(AND('当年度'!U27=0,'前年度'!U27=0),"",IF('前年度'!U27=0,"皆増 ",IF('当年度'!U27=0,"皆減 ",ROUND('増減額'!U27/'前年度'!U27*100,1))))</f>
        <v>2.5</v>
      </c>
      <c r="V27" s="81">
        <f>IF(AND('当年度'!V27=0,'前年度'!V27=0),"",IF('前年度'!V27=0,"皆増 ",IF('当年度'!V27=0,"皆減 ",ROUND('増減額'!V27/'前年度'!V27*100,1))))</f>
        <v>-37.1</v>
      </c>
      <c r="W27" s="81">
        <f>IF(AND('当年度'!W27=0,'前年度'!W27=0),"",IF('前年度'!W27=0,"皆増 ",IF('当年度'!W27=0,"皆減 ",ROUND('増減額'!W27/'前年度'!W27*100,1))))</f>
        <v>-34.7</v>
      </c>
      <c r="X27" s="7"/>
      <c r="Y27" s="8"/>
      <c r="Z27" s="8"/>
      <c r="AA27" s="8"/>
    </row>
    <row r="28" spans="2:27" ht="24.75" customHeight="1">
      <c r="B28" s="13" t="s">
        <v>41</v>
      </c>
      <c r="C28" s="80">
        <f>IF(AND('当年度'!C28=0,'前年度'!C28=0),"",IF('前年度'!C28=0,"皆増 ",IF('当年度'!C28=0,"皆減 ",ROUND('増減額'!C28/'前年度'!C28*100,1))))</f>
        <v>44.6</v>
      </c>
      <c r="D28" s="80">
        <f>IF(AND('当年度'!D28=0,'前年度'!D28=0),"",IF('前年度'!D28=0,"皆増 ",IF('当年度'!D28=0,"皆減 ",ROUND('増減額'!D28/'前年度'!D28*100,1))))</f>
        <v>93.7</v>
      </c>
      <c r="E28" s="80">
        <f>IF(AND('当年度'!E28=0,'前年度'!E28=0),"",IF('前年度'!E28=0,"皆増 ",IF('当年度'!E28=0,"皆減 ",ROUND('増減額'!E28/'前年度'!E28*100,1))))</f>
        <v>24.3</v>
      </c>
      <c r="F28" s="80">
        <f>IF(AND('当年度'!F28=0,'前年度'!F28=0),"",IF('前年度'!F28=0,"皆増 ",IF('当年度'!F28=0,"皆減 ",ROUND('増減額'!F28/'前年度'!F28*100,1))))</f>
      </c>
      <c r="G28" s="80">
        <f>IF(AND('当年度'!G28=0,'前年度'!G28=0),"",IF('前年度'!G28=0,"皆増 ",IF('当年度'!G28=0,"皆減 ",ROUND('増減額'!G28/'前年度'!G28*100,1))))</f>
        <v>47.2</v>
      </c>
      <c r="H28" s="80">
        <f>IF(AND('当年度'!H28=0,'前年度'!H28=0),"",IF('前年度'!H28=0,"皆増 ",IF('当年度'!H28=0,"皆減 ",ROUND('増減額'!H28/'前年度'!H28*100,1))))</f>
      </c>
      <c r="I28" s="80">
        <f>IF(AND('当年度'!I28=0,'前年度'!I28=0),"",IF('前年度'!I28=0,"皆増 ",IF('当年度'!I28=0,"皆減 ",ROUND('増減額'!I28/'前年度'!I28*100,1))))</f>
      </c>
      <c r="J28" s="80">
        <f>IF(AND('当年度'!J28=0,'前年度'!J28=0),"",IF('前年度'!J28=0,"皆増 ",IF('当年度'!J28=0,"皆減 ",ROUND('増減額'!J28/'前年度'!J28*100,1))))</f>
      </c>
      <c r="K28" s="80">
        <f>IF(AND('当年度'!K28=0,'前年度'!K28=0),"",IF('前年度'!K28=0,"皆増 ",IF('当年度'!K28=0,"皆減 ",ROUND('増減額'!K28/'前年度'!K28*100,1))))</f>
      </c>
      <c r="L28" s="80">
        <f>IF(AND('当年度'!L28=0,'前年度'!L28=0),"",IF('前年度'!L28=0,"皆増 ",IF('当年度'!L28=0,"皆減 ",ROUND('増減額'!L28/'前年度'!L28*100,1))))</f>
        <v>-85.8</v>
      </c>
      <c r="M28" s="80" t="str">
        <f>IF(AND('当年度'!M28=0,'前年度'!M28=0),"",IF('前年度'!M28=0,"皆増 ",IF('当年度'!M28=0,"皆減 ",ROUND('増減額'!M28/'前年度'!M28*100,1))))</f>
        <v>皆減 </v>
      </c>
      <c r="N28" s="80">
        <f>IF(AND('当年度'!N28=0,'前年度'!N28=0),"",IF('前年度'!N28=0,"皆増 ",IF('当年度'!N28=0,"皆減 ",ROUND('増減額'!N28/'前年度'!N28*100,1))))</f>
        <v>-61.3</v>
      </c>
      <c r="O28" s="80">
        <f>IF(AND('当年度'!O28=0,'前年度'!O28=0),"",IF('前年度'!O28=0,"皆増 ",IF('当年度'!O28=0,"皆減 ",ROUND('増減額'!O28/'前年度'!O28*100,1))))</f>
      </c>
      <c r="P28" s="80">
        <f>IF(AND('当年度'!P28=0,'前年度'!P28=0),"",IF('前年度'!P28=0,"皆増 ",IF('当年度'!P28=0,"皆減 ",ROUND('増減額'!P28/'前年度'!P28*100,1))))</f>
      </c>
      <c r="Q28" s="80">
        <f>IF(AND('当年度'!Q28=0,'前年度'!Q28=0),"",IF('前年度'!Q28=0,"皆増 ",IF('当年度'!Q28=0,"皆減 ",ROUND('増減額'!Q28/'前年度'!Q28*100,1))))</f>
      </c>
      <c r="R28" s="80">
        <f>IF(AND('当年度'!R28=0,'前年度'!R28=0),"",IF('前年度'!R28=0,"皆増 ",IF('当年度'!R28=0,"皆減 ",ROUND('増減額'!R28/'前年度'!R28*100,1))))</f>
      </c>
      <c r="S28" s="80">
        <f>IF(AND('当年度'!S28=0,'前年度'!S28=0),"",IF('前年度'!S28=0,"皆増 ",IF('当年度'!S28=0,"皆減 ",ROUND('増減額'!S28/'前年度'!S28*100,1))))</f>
        <v>25.8</v>
      </c>
      <c r="T28" s="80">
        <f>IF(AND('当年度'!T28=0,'前年度'!T28=0),"",IF('前年度'!T28=0,"皆増 ",IF('当年度'!T28=0,"皆減 ",ROUND('増減額'!T28/'前年度'!T28*100,1))))</f>
        <v>38.3</v>
      </c>
      <c r="U28" s="82">
        <f>IF(AND('当年度'!U28=0,'前年度'!U28=0),"",IF('前年度'!U28=0,"皆増 ",IF('当年度'!U28=0,"皆減 ",ROUND('増減額'!U28/'前年度'!U28*100,1))))</f>
        <v>93.7</v>
      </c>
      <c r="V28" s="82">
        <f>IF(AND('当年度'!V28=0,'前年度'!V28=0),"",IF('前年度'!V28=0,"皆増 ",IF('当年度'!V28=0,"皆減 ",ROUND('増減額'!V28/'前年度'!V28*100,1))))</f>
        <v>24.3</v>
      </c>
      <c r="W28" s="82">
        <f>IF(AND('当年度'!W28=0,'前年度'!W28=0),"",IF('前年度'!W28=0,"皆増 ",IF('当年度'!W28=0,"皆減 ",ROUND('増減額'!W28/'前年度'!W28*100,1))))</f>
        <v>27.9</v>
      </c>
      <c r="X28" s="7"/>
      <c r="Y28" s="8"/>
      <c r="Z28" s="8"/>
      <c r="AA28" s="8"/>
    </row>
    <row r="29" spans="2:27" ht="24.75" customHeight="1">
      <c r="B29" s="13" t="s">
        <v>42</v>
      </c>
      <c r="C29" s="80">
        <f>IF(AND('当年度'!C29=0,'前年度'!C29=0),"",IF('前年度'!C29=0,"皆増 ",IF('当年度'!C29=0,"皆減 ",ROUND('増減額'!C29/'前年度'!C29*100,1))))</f>
        <v>-17.3</v>
      </c>
      <c r="D29" s="80">
        <f>IF(AND('当年度'!D29=0,'前年度'!D29=0),"",IF('前年度'!D29=0,"皆増 ",IF('当年度'!D29=0,"皆減 ",ROUND('増減額'!D29/'前年度'!D29*100,1))))</f>
        <v>13.1</v>
      </c>
      <c r="E29" s="80">
        <f>IF(AND('当年度'!E29=0,'前年度'!E29=0),"",IF('前年度'!E29=0,"皆増 ",IF('当年度'!E29=0,"皆減 ",ROUND('増減額'!E29/'前年度'!E29*100,1))))</f>
        <v>-38.3</v>
      </c>
      <c r="F29" s="80">
        <f>IF(AND('当年度'!F29=0,'前年度'!F29=0),"",IF('前年度'!F29=0,"皆増 ",IF('当年度'!F29=0,"皆減 ",ROUND('増減額'!F29/'前年度'!F29*100,1))))</f>
      </c>
      <c r="G29" s="80" t="str">
        <f>IF(AND('当年度'!G29=0,'前年度'!G29=0),"",IF('前年度'!G29=0,"皆増 ",IF('当年度'!G29=0,"皆減 ",ROUND('増減額'!G29/'前年度'!G29*100,1))))</f>
        <v>皆増 </v>
      </c>
      <c r="H29" s="80">
        <f>IF(AND('当年度'!H29=0,'前年度'!H29=0),"",IF('前年度'!H29=0,"皆増 ",IF('当年度'!H29=0,"皆減 ",ROUND('増減額'!H29/'前年度'!H29*100,1))))</f>
      </c>
      <c r="I29" s="80">
        <f>IF(AND('当年度'!I29=0,'前年度'!I29=0),"",IF('前年度'!I29=0,"皆増 ",IF('当年度'!I29=0,"皆減 ",ROUND('増減額'!I29/'前年度'!I29*100,1))))</f>
      </c>
      <c r="J29" s="80">
        <f>IF(AND('当年度'!J29=0,'前年度'!J29=0),"",IF('前年度'!J29=0,"皆増 ",IF('当年度'!J29=0,"皆減 ",ROUND('増減額'!J29/'前年度'!J29*100,1))))</f>
      </c>
      <c r="K29" s="80">
        <f>IF(AND('当年度'!K29=0,'前年度'!K29=0),"",IF('前年度'!K29=0,"皆増 ",IF('当年度'!K29=0,"皆減 ",ROUND('増減額'!K29/'前年度'!K29*100,1))))</f>
      </c>
      <c r="L29" s="80">
        <f>IF(AND('当年度'!L29=0,'前年度'!L29=0),"",IF('前年度'!L29=0,"皆増 ",IF('当年度'!L29=0,"皆減 ",ROUND('増減額'!L29/'前年度'!L29*100,1))))</f>
        <v>-63.8</v>
      </c>
      <c r="M29" s="80">
        <f>IF(AND('当年度'!M29=0,'前年度'!M29=0),"",IF('前年度'!M29=0,"皆増 ",IF('当年度'!M29=0,"皆減 ",ROUND('増減額'!M29/'前年度'!M29*100,1))))</f>
        <v>-76.1</v>
      </c>
      <c r="N29" s="80">
        <f>IF(AND('当年度'!N29=0,'前年度'!N29=0),"",IF('前年度'!N29=0,"皆増 ",IF('当年度'!N29=0,"皆減 ",ROUND('増減額'!N29/'前年度'!N29*100,1))))</f>
        <v>13.3</v>
      </c>
      <c r="O29" s="80">
        <f>IF(AND('当年度'!O29=0,'前年度'!O29=0),"",IF('前年度'!O29=0,"皆増 ",IF('当年度'!O29=0,"皆減 ",ROUND('増減額'!O29/'前年度'!O29*100,1))))</f>
      </c>
      <c r="P29" s="80">
        <f>IF(AND('当年度'!P29=0,'前年度'!P29=0),"",IF('前年度'!P29=0,"皆増 ",IF('当年度'!P29=0,"皆減 ",ROUND('増減額'!P29/'前年度'!P29*100,1))))</f>
      </c>
      <c r="Q29" s="80">
        <f>IF(AND('当年度'!Q29=0,'前年度'!Q29=0),"",IF('前年度'!Q29=0,"皆増 ",IF('当年度'!Q29=0,"皆減 ",ROUND('増減額'!Q29/'前年度'!Q29*100,1))))</f>
      </c>
      <c r="R29" s="80">
        <f>IF(AND('当年度'!R29=0,'前年度'!R29=0),"",IF('前年度'!R29=0,"皆増 ",IF('当年度'!R29=0,"皆減 ",ROUND('増減額'!R29/'前年度'!R29*100,1))))</f>
      </c>
      <c r="S29" s="80">
        <f>IF(AND('当年度'!S29=0,'前年度'!S29=0),"",IF('前年度'!S29=0,"皆増 ",IF('当年度'!S29=0,"皆減 ",ROUND('増減額'!S29/'前年度'!S29*100,1))))</f>
        <v>-28.2</v>
      </c>
      <c r="T29" s="80">
        <f>IF(AND('当年度'!T29=0,'前年度'!T29=0),"",IF('前年度'!T29=0,"皆増 ",IF('当年度'!T29=0,"皆減 ",ROUND('増減額'!T29/'前年度'!T29*100,1))))</f>
        <v>28</v>
      </c>
      <c r="U29" s="82">
        <f>IF(AND('当年度'!U29=0,'前年度'!U29=0),"",IF('前年度'!U29=0,"皆増 ",IF('当年度'!U29=0,"皆減 ",ROUND('増減額'!U29/'前年度'!U29*100,1))))</f>
        <v>13.1</v>
      </c>
      <c r="V29" s="82">
        <f>IF(AND('当年度'!V29=0,'前年度'!V29=0),"",IF('前年度'!V29=0,"皆増 ",IF('当年度'!V29=0,"皆減 ",ROUND('増減額'!V29/'前年度'!V29*100,1))))</f>
        <v>-38.3</v>
      </c>
      <c r="W29" s="82">
        <f>IF(AND('当年度'!W29=0,'前年度'!W29=0),"",IF('前年度'!W29=0,"皆増 ",IF('当年度'!W29=0,"皆減 ",ROUND('増減額'!W29/'前年度'!W29*100,1))))</f>
        <v>-34.5</v>
      </c>
      <c r="X29" s="7"/>
      <c r="Y29" s="8"/>
      <c r="Z29" s="8"/>
      <c r="AA29" s="8"/>
    </row>
    <row r="30" spans="2:27" ht="24.75" customHeight="1">
      <c r="B30" s="13" t="s">
        <v>55</v>
      </c>
      <c r="C30" s="80">
        <f>IF(AND('当年度'!C30=0,'前年度'!C30=0),"",IF('前年度'!C30=0,"皆増 ",IF('当年度'!C30=0,"皆減 ",ROUND('増減額'!C30/'前年度'!C30*100,1))))</f>
        <v>15.5</v>
      </c>
      <c r="D30" s="80">
        <f>IF(AND('当年度'!D30=0,'前年度'!D30=0),"",IF('前年度'!D30=0,"皆増 ",IF('当年度'!D30=0,"皆減 ",ROUND('増減額'!D30/'前年度'!D30*100,1))))</f>
        <v>33.5</v>
      </c>
      <c r="E30" s="80">
        <f>IF(AND('当年度'!E30=0,'前年度'!E30=0),"",IF('前年度'!E30=0,"皆増 ",IF('当年度'!E30=0,"皆減 ",ROUND('増減額'!E30/'前年度'!E30*100,1))))</f>
        <v>11.7</v>
      </c>
      <c r="F30" s="80">
        <f>IF(AND('当年度'!F30=0,'前年度'!F30=0),"",IF('前年度'!F30=0,"皆増 ",IF('当年度'!F30=0,"皆減 ",ROUND('増減額'!F30/'前年度'!F30*100,1))))</f>
      </c>
      <c r="G30" s="80">
        <f>IF(AND('当年度'!G30=0,'前年度'!G30=0),"",IF('前年度'!G30=0,"皆増 ",IF('当年度'!G30=0,"皆減 ",ROUND('増減額'!G30/'前年度'!G30*100,1))))</f>
        <v>85.5</v>
      </c>
      <c r="H30" s="80">
        <f>IF(AND('当年度'!H30=0,'前年度'!H30=0),"",IF('前年度'!H30=0,"皆増 ",IF('当年度'!H30=0,"皆減 ",ROUND('増減額'!H30/'前年度'!H30*100,1))))</f>
      </c>
      <c r="I30" s="80">
        <f>IF(AND('当年度'!I30=0,'前年度'!I30=0),"",IF('前年度'!I30=0,"皆増 ",IF('当年度'!I30=0,"皆減 ",ROUND('増減額'!I30/'前年度'!I30*100,1))))</f>
        <v>-23.2</v>
      </c>
      <c r="J30" s="80">
        <f>IF(AND('当年度'!J30=0,'前年度'!J30=0),"",IF('前年度'!J30=0,"皆増 ",IF('当年度'!J30=0,"皆減 ",ROUND('増減額'!J30/'前年度'!J30*100,1))))</f>
      </c>
      <c r="K30" s="80">
        <f>IF(AND('当年度'!K30=0,'前年度'!K30=0),"",IF('前年度'!K30=0,"皆増 ",IF('当年度'!K30=0,"皆減 ",ROUND('増減額'!K30/'前年度'!K30*100,1))))</f>
        <v>-23.2</v>
      </c>
      <c r="L30" s="80">
        <f>IF(AND('当年度'!L30=0,'前年度'!L30=0),"",IF('前年度'!L30=0,"皆増 ",IF('当年度'!L30=0,"皆減 ",ROUND('増減額'!L30/'前年度'!L30*100,1))))</f>
        <v>99.8</v>
      </c>
      <c r="M30" s="80">
        <f>IF(AND('当年度'!M30=0,'前年度'!M30=0),"",IF('前年度'!M30=0,"皆増 ",IF('当年度'!M30=0,"皆減 ",ROUND('増減額'!M30/'前年度'!M30*100,1))))</f>
        <v>99.8</v>
      </c>
      <c r="N30" s="80">
        <f>IF(AND('当年度'!N30=0,'前年度'!N30=0),"",IF('前年度'!N30=0,"皆増 ",IF('当年度'!N30=0,"皆減 ",ROUND('増減額'!N30/'前年度'!N30*100,1))))</f>
      </c>
      <c r="O30" s="80">
        <f>IF(AND('当年度'!O30=0,'前年度'!O30=0),"",IF('前年度'!O30=0,"皆増 ",IF('当年度'!O30=0,"皆減 ",ROUND('増減額'!O30/'前年度'!O30*100,1))))</f>
      </c>
      <c r="P30" s="80">
        <f>IF(AND('当年度'!P30=0,'前年度'!P30=0),"",IF('前年度'!P30=0,"皆増 ",IF('当年度'!P30=0,"皆減 ",ROUND('増減額'!P30/'前年度'!P30*100,1))))</f>
      </c>
      <c r="Q30" s="80">
        <f>IF(AND('当年度'!Q30=0,'前年度'!Q30=0),"",IF('前年度'!Q30=0,"皆増 ",IF('当年度'!Q30=0,"皆減 ",ROUND('増減額'!Q30/'前年度'!Q30*100,1))))</f>
      </c>
      <c r="R30" s="80">
        <f>IF(AND('当年度'!R30=0,'前年度'!R30=0),"",IF('前年度'!R30=0,"皆増 ",IF('当年度'!R30=0,"皆減 ",ROUND('増減額'!R30/'前年度'!R30*100,1))))</f>
      </c>
      <c r="S30" s="80">
        <f>IF(AND('当年度'!S30=0,'前年度'!S30=0),"",IF('前年度'!S30=0,"皆増 ",IF('当年度'!S30=0,"皆減 ",ROUND('増減額'!S30/'前年度'!S30*100,1))))</f>
        <v>15.7</v>
      </c>
      <c r="T30" s="80">
        <f>IF(AND('当年度'!T30=0,'前年度'!T30=0),"",IF('前年度'!T30=0,"皆増 ",IF('当年度'!T30=0,"皆減 ",ROUND('増減額'!T30/'前年度'!T30*100,1))))</f>
        <v>19.7</v>
      </c>
      <c r="U30" s="82">
        <f>IF(AND('当年度'!U30=0,'前年度'!U30=0),"",IF('前年度'!U30=0,"皆増 ",IF('当年度'!U30=0,"皆減 ",ROUND('増減額'!U30/'前年度'!U30*100,1))))</f>
        <v>33.5</v>
      </c>
      <c r="V30" s="82">
        <f>IF(AND('当年度'!V30=0,'前年度'!V30=0),"",IF('前年度'!V30=0,"皆増 ",IF('当年度'!V30=0,"皆減 ",ROUND('増減額'!V30/'前年度'!V30*100,1))))</f>
        <v>11.1</v>
      </c>
      <c r="W30" s="82">
        <f>IF(AND('当年度'!W30=0,'前年度'!W30=0),"",IF('前年度'!W30=0,"皆増 ",IF('当年度'!W30=0,"皆減 ",ROUND('増減額'!W30/'前年度'!W30*100,1))))</f>
        <v>11.8</v>
      </c>
      <c r="X30" s="7"/>
      <c r="Y30" s="8"/>
      <c r="Z30" s="8"/>
      <c r="AA30" s="8"/>
    </row>
    <row r="31" spans="2:27" ht="24.75" customHeight="1">
      <c r="B31" s="13" t="s">
        <v>56</v>
      </c>
      <c r="C31" s="80">
        <f>IF(AND('当年度'!C31=0,'前年度'!C31=0),"",IF('前年度'!C31=0,"皆増 ",IF('当年度'!C31=0,"皆減 ",ROUND('増減額'!C31/'前年度'!C31*100,1))))</f>
        <v>34.1</v>
      </c>
      <c r="D31" s="80">
        <f>IF(AND('当年度'!D31=0,'前年度'!D31=0),"",IF('前年度'!D31=0,"皆増 ",IF('当年度'!D31=0,"皆減 ",ROUND('増減額'!D31/'前年度'!D31*100,1))))</f>
        <v>61.5</v>
      </c>
      <c r="E31" s="80">
        <f>IF(AND('当年度'!E31=0,'前年度'!E31=0),"",IF('前年度'!E31=0,"皆増 ",IF('当年度'!E31=0,"皆減 ",ROUND('増減額'!E31/'前年度'!E31*100,1))))</f>
        <v>26.7</v>
      </c>
      <c r="F31" s="80">
        <f>IF(AND('当年度'!F31=0,'前年度'!F31=0),"",IF('前年度'!F31=0,"皆増 ",IF('当年度'!F31=0,"皆減 ",ROUND('増減額'!F31/'前年度'!F31*100,1))))</f>
      </c>
      <c r="G31" s="80">
        <f>IF(AND('当年度'!G31=0,'前年度'!G31=0),"",IF('前年度'!G31=0,"皆増 ",IF('当年度'!G31=0,"皆減 ",ROUND('増減額'!G31/'前年度'!G31*100,1))))</f>
        <v>-1.7</v>
      </c>
      <c r="H31" s="80">
        <f>IF(AND('当年度'!H31=0,'前年度'!H31=0),"",IF('前年度'!H31=0,"皆増 ",IF('当年度'!H31=0,"皆減 ",ROUND('増減額'!H31/'前年度'!H31*100,1))))</f>
      </c>
      <c r="I31" s="80">
        <f>IF(AND('当年度'!I31=0,'前年度'!I31=0),"",IF('前年度'!I31=0,"皆増 ",IF('当年度'!I31=0,"皆減 ",ROUND('増減額'!I31/'前年度'!I31*100,1))))</f>
        <v>-83.9</v>
      </c>
      <c r="J31" s="80">
        <f>IF(AND('当年度'!J31=0,'前年度'!J31=0),"",IF('前年度'!J31=0,"皆増 ",IF('当年度'!J31=0,"皆減 ",ROUND('増減額'!J31/'前年度'!J31*100,1))))</f>
      </c>
      <c r="K31" s="80">
        <f>IF(AND('当年度'!K31=0,'前年度'!K31=0),"",IF('前年度'!K31=0,"皆増 ",IF('当年度'!K31=0,"皆減 ",ROUND('増減額'!K31/'前年度'!K31*100,1))))</f>
        <v>-83.9</v>
      </c>
      <c r="L31" s="80">
        <f>IF(AND('当年度'!L31=0,'前年度'!L31=0),"",IF('前年度'!L31=0,"皆増 ",IF('当年度'!L31=0,"皆減 ",ROUND('増減額'!L31/'前年度'!L31*100,1))))</f>
        <v>0.7</v>
      </c>
      <c r="M31" s="80">
        <f>IF(AND('当年度'!M31=0,'前年度'!M31=0),"",IF('前年度'!M31=0,"皆増 ",IF('当年度'!M31=0,"皆減 ",ROUND('増減額'!M31/'前年度'!M31*100,1))))</f>
        <v>6.7</v>
      </c>
      <c r="N31" s="80">
        <f>IF(AND('当年度'!N31=0,'前年度'!N31=0),"",IF('前年度'!N31=0,"皆増 ",IF('当年度'!N31=0,"皆減 ",ROUND('増減額'!N31/'前年度'!N31*100,1))))</f>
        <v>-72.2</v>
      </c>
      <c r="O31" s="80">
        <f>IF(AND('当年度'!O31=0,'前年度'!O31=0),"",IF('前年度'!O31=0,"皆増 ",IF('当年度'!O31=0,"皆減 ",ROUND('増減額'!O31/'前年度'!O31*100,1))))</f>
      </c>
      <c r="P31" s="80">
        <f>IF(AND('当年度'!P31=0,'前年度'!P31=0),"",IF('前年度'!P31=0,"皆増 ",IF('当年度'!P31=0,"皆減 ",ROUND('増減額'!P31/'前年度'!P31*100,1))))</f>
      </c>
      <c r="Q31" s="80">
        <f>IF(AND('当年度'!Q31=0,'前年度'!Q31=0),"",IF('前年度'!Q31=0,"皆増 ",IF('当年度'!Q31=0,"皆減 ",ROUND('増減額'!Q31/'前年度'!Q31*100,1))))</f>
      </c>
      <c r="R31" s="80">
        <f>IF(AND('当年度'!R31=0,'前年度'!R31=0),"",IF('前年度'!R31=0,"皆増 ",IF('当年度'!R31=0,"皆減 ",ROUND('増減額'!R31/'前年度'!R31*100,1))))</f>
      </c>
      <c r="S31" s="80">
        <f>IF(AND('当年度'!S31=0,'前年度'!S31=0),"",IF('前年度'!S31=0,"皆増 ",IF('当年度'!S31=0,"皆減 ",ROUND('増減額'!S31/'前年度'!S31*100,1))))</f>
        <v>30.6</v>
      </c>
      <c r="T31" s="80">
        <f>IF(AND('当年度'!T31=0,'前年度'!T31=0),"",IF('前年度'!T31=0,"皆増 ",IF('当年度'!T31=0,"皆減 ",ROUND('増減額'!T31/'前年度'!T31*100,1))))</f>
        <v>25.8</v>
      </c>
      <c r="U31" s="81">
        <f>IF(AND('当年度'!U31=0,'前年度'!U31=0),"",IF('前年度'!U31=0,"皆増 ",IF('当年度'!U31=0,"皆減 ",ROUND('増減額'!U31/'前年度'!U31*100,1))))</f>
        <v>61.5</v>
      </c>
      <c r="V31" s="81">
        <f>IF(AND('当年度'!V31=0,'前年度'!V31=0),"",IF('前年度'!V31=0,"皆増 ",IF('当年度'!V31=0,"皆減 ",ROUND('増減額'!V31/'前年度'!V31*100,1))))</f>
        <v>25.5</v>
      </c>
      <c r="W31" s="81">
        <f>IF(AND('当年度'!W31=0,'前年度'!W31=0),"",IF('前年度'!W31=0,"皆増 ",IF('当年度'!W31=0,"皆減 ",ROUND('増減額'!W31/'前年度'!W31*100,1))))</f>
        <v>25.4</v>
      </c>
      <c r="X31" s="7"/>
      <c r="Y31" s="8"/>
      <c r="Z31" s="8"/>
      <c r="AA31" s="8"/>
    </row>
    <row r="32" spans="2:27" ht="24.75" customHeight="1">
      <c r="B32" s="13" t="s">
        <v>57</v>
      </c>
      <c r="C32" s="80">
        <f>IF(AND('当年度'!C32=0,'前年度'!C32=0),"",IF('前年度'!C32=0,"皆増 ",IF('当年度'!C32=0,"皆減 ",ROUND('増減額'!C32/'前年度'!C32*100,1))))</f>
        <v>-42.3</v>
      </c>
      <c r="D32" s="80">
        <f>IF(AND('当年度'!D32=0,'前年度'!D32=0),"",IF('前年度'!D32=0,"皆増 ",IF('当年度'!D32=0,"皆減 ",ROUND('増減額'!D32/'前年度'!D32*100,1))))</f>
        <v>-64.9</v>
      </c>
      <c r="E32" s="80">
        <f>IF(AND('当年度'!E32=0,'前年度'!E32=0),"",IF('前年度'!E32=0,"皆増 ",IF('当年度'!E32=0,"皆減 ",ROUND('増減額'!E32/'前年度'!E32*100,1))))</f>
        <v>-21.8</v>
      </c>
      <c r="F32" s="80">
        <f>IF(AND('当年度'!F32=0,'前年度'!F32=0),"",IF('前年度'!F32=0,"皆増 ",IF('当年度'!F32=0,"皆減 ",ROUND('増減額'!F32/'前年度'!F32*100,1))))</f>
      </c>
      <c r="G32" s="80">
        <f>IF(AND('当年度'!G32=0,'前年度'!G32=0),"",IF('前年度'!G32=0,"皆増 ",IF('当年度'!G32=0,"皆減 ",ROUND('増減額'!G32/'前年度'!G32*100,1))))</f>
        <v>-73.9</v>
      </c>
      <c r="H32" s="80">
        <f>IF(AND('当年度'!H32=0,'前年度'!H32=0),"",IF('前年度'!H32=0,"皆増 ",IF('当年度'!H32=0,"皆減 ",ROUND('増減額'!H32/'前年度'!H32*100,1))))</f>
      </c>
      <c r="I32" s="80">
        <f>IF(AND('当年度'!I32=0,'前年度'!I32=0),"",IF('前年度'!I32=0,"皆増 ",IF('当年度'!I32=0,"皆減 ",ROUND('増減額'!I32/'前年度'!I32*100,1))))</f>
        <v>-50.8</v>
      </c>
      <c r="J32" s="80">
        <f>IF(AND('当年度'!J32=0,'前年度'!J32=0),"",IF('前年度'!J32=0,"皆増 ",IF('当年度'!J32=0,"皆減 ",ROUND('増減額'!J32/'前年度'!J32*100,1))))</f>
      </c>
      <c r="K32" s="80">
        <f>IF(AND('当年度'!K32=0,'前年度'!K32=0),"",IF('前年度'!K32=0,"皆増 ",IF('当年度'!K32=0,"皆減 ",ROUND('増減額'!K32/'前年度'!K32*100,1))))</f>
        <v>-50.8</v>
      </c>
      <c r="L32" s="80">
        <f>IF(AND('当年度'!L32=0,'前年度'!L32=0),"",IF('前年度'!L32=0,"皆増 ",IF('当年度'!L32=0,"皆減 ",ROUND('増減額'!L32/'前年度'!L32*100,1))))</f>
        <v>-62.5</v>
      </c>
      <c r="M32" s="80">
        <f>IF(AND('当年度'!M32=0,'前年度'!M32=0),"",IF('前年度'!M32=0,"皆増 ",IF('当年度'!M32=0,"皆減 ",ROUND('増減額'!M32/'前年度'!M32*100,1))))</f>
        <v>184.9</v>
      </c>
      <c r="N32" s="80">
        <f>IF(AND('当年度'!N32=0,'前年度'!N32=0),"",IF('前年度'!N32=0,"皆増 ",IF('当年度'!N32=0,"皆減 ",ROUND('増減額'!N32/'前年度'!N32*100,1))))</f>
        <v>-97.7</v>
      </c>
      <c r="O32" s="80">
        <f>IF(AND('当年度'!O32=0,'前年度'!O32=0),"",IF('前年度'!O32=0,"皆増 ",IF('当年度'!O32=0,"皆減 ",ROUND('増減額'!O32/'前年度'!O32*100,1))))</f>
      </c>
      <c r="P32" s="80">
        <f>IF(AND('当年度'!P32=0,'前年度'!P32=0),"",IF('前年度'!P32=0,"皆増 ",IF('当年度'!P32=0,"皆減 ",ROUND('増減額'!P32/'前年度'!P32*100,1))))</f>
      </c>
      <c r="Q32" s="80">
        <f>IF(AND('当年度'!Q32=0,'前年度'!Q32=0),"",IF('前年度'!Q32=0,"皆増 ",IF('当年度'!Q32=0,"皆減 ",ROUND('増減額'!Q32/'前年度'!Q32*100,1))))</f>
      </c>
      <c r="R32" s="80">
        <f>IF(AND('当年度'!R32=0,'前年度'!R32=0),"",IF('前年度'!R32=0,"皆増 ",IF('当年度'!R32=0,"皆減 ",ROUND('増減額'!R32/'前年度'!R32*100,1))))</f>
      </c>
      <c r="S32" s="80">
        <f>IF(AND('当年度'!S32=0,'前年度'!S32=0),"",IF('前年度'!S32=0,"皆増 ",IF('当年度'!S32=0,"皆減 ",ROUND('増減額'!S32/'前年度'!S32*100,1))))</f>
        <v>-42.8</v>
      </c>
      <c r="T32" s="80">
        <f>IF(AND('当年度'!T32=0,'前年度'!T32=0),"",IF('前年度'!T32=0,"皆増 ",IF('当年度'!T32=0,"皆減 ",ROUND('増減額'!T32/'前年度'!T32*100,1))))</f>
        <v>10.8</v>
      </c>
      <c r="U32" s="81">
        <f>IF(AND('当年度'!U32=0,'前年度'!U32=0),"",IF('前年度'!U32=0,"皆増 ",IF('当年度'!U32=0,"皆減 ",ROUND('増減額'!U32/'前年度'!U32*100,1))))</f>
        <v>-64.9</v>
      </c>
      <c r="V32" s="81">
        <f>IF(AND('当年度'!V32=0,'前年度'!V32=0),"",IF('前年度'!V32=0,"皆増 ",IF('当年度'!V32=0,"皆減 ",ROUND('増減額'!V32/'前年度'!V32*100,1))))</f>
        <v>-22</v>
      </c>
      <c r="W32" s="81">
        <f>IF(AND('当年度'!W32=0,'前年度'!W32=0),"",IF('前年度'!W32=0,"皆増 ",IF('当年度'!W32=0,"皆減 ",ROUND('増減額'!W32/'前年度'!W32*100,1))))</f>
        <v>-23.4</v>
      </c>
      <c r="X32" s="7"/>
      <c r="Y32" s="8"/>
      <c r="Z32" s="8"/>
      <c r="AA32" s="8"/>
    </row>
    <row r="33" spans="2:27" ht="24.75" customHeight="1">
      <c r="B33" s="13" t="s">
        <v>43</v>
      </c>
      <c r="C33" s="80">
        <f>IF(AND('当年度'!C33=0,'前年度'!C33=0),"",IF('前年度'!C33=0,"皆増 ",IF('当年度'!C33=0,"皆減 ",ROUND('増減額'!C33/'前年度'!C33*100,1))))</f>
        <v>-16.6</v>
      </c>
      <c r="D33" s="80">
        <f>IF(AND('当年度'!D33=0,'前年度'!D33=0),"",IF('前年度'!D33=0,"皆増 ",IF('当年度'!D33=0,"皆減 ",ROUND('増減額'!D33/'前年度'!D33*100,1))))</f>
        <v>0.2</v>
      </c>
      <c r="E33" s="80">
        <f>IF(AND('当年度'!E33=0,'前年度'!E33=0),"",IF('前年度'!E33=0,"皆増 ",IF('当年度'!E33=0,"皆減 ",ROUND('増減額'!E33/'前年度'!E33*100,1))))</f>
        <v>-43.3</v>
      </c>
      <c r="F33" s="80">
        <f>IF(AND('当年度'!F33=0,'前年度'!F33=0),"",IF('前年度'!F33=0,"皆増 ",IF('当年度'!F33=0,"皆減 ",ROUND('増減額'!F33/'前年度'!F33*100,1))))</f>
      </c>
      <c r="G33" s="80">
        <f>IF(AND('当年度'!G33=0,'前年度'!G33=0),"",IF('前年度'!G33=0,"皆増 ",IF('当年度'!G33=0,"皆減 ",ROUND('増減額'!G33/'前年度'!G33*100,1))))</f>
        <v>-12.4</v>
      </c>
      <c r="H33" s="80">
        <f>IF(AND('当年度'!H33=0,'前年度'!H33=0),"",IF('前年度'!H33=0,"皆増 ",IF('当年度'!H33=0,"皆減 ",ROUND('増減額'!H33/'前年度'!H33*100,1))))</f>
      </c>
      <c r="I33" s="80">
        <f>IF(AND('当年度'!I33=0,'前年度'!I33=0),"",IF('前年度'!I33=0,"皆増 ",IF('当年度'!I33=0,"皆減 ",ROUND('増減額'!I33/'前年度'!I33*100,1))))</f>
      </c>
      <c r="J33" s="80">
        <f>IF(AND('当年度'!J33=0,'前年度'!J33=0),"",IF('前年度'!J33=0,"皆増 ",IF('当年度'!J33=0,"皆減 ",ROUND('増減額'!J33/'前年度'!J33*100,1))))</f>
      </c>
      <c r="K33" s="80">
        <f>IF(AND('当年度'!K33=0,'前年度'!K33=0),"",IF('前年度'!K33=0,"皆増 ",IF('当年度'!K33=0,"皆減 ",ROUND('増減額'!K33/'前年度'!K33*100,1))))</f>
      </c>
      <c r="L33" s="80">
        <f>IF(AND('当年度'!L33=0,'前年度'!L33=0),"",IF('前年度'!L33=0,"皆増 ",IF('当年度'!L33=0,"皆減 ",ROUND('増減額'!L33/'前年度'!L33*100,1))))</f>
        <v>-62.2</v>
      </c>
      <c r="M33" s="80">
        <f>IF(AND('当年度'!M33=0,'前年度'!M33=0),"",IF('前年度'!M33=0,"皆増 ",IF('当年度'!M33=0,"皆減 ",ROUND('増減額'!M33/'前年度'!M33*100,1))))</f>
        <v>-62.4</v>
      </c>
      <c r="N33" s="80">
        <f>IF(AND('当年度'!N33=0,'前年度'!N33=0),"",IF('前年度'!N33=0,"皆増 ",IF('当年度'!N33=0,"皆減 ",ROUND('増減額'!N33/'前年度'!N33*100,1))))</f>
        <v>-61.8</v>
      </c>
      <c r="O33" s="80">
        <f>IF(AND('当年度'!O33=0,'前年度'!O33=0),"",IF('前年度'!O33=0,"皆増 ",IF('当年度'!O33=0,"皆減 ",ROUND('増減額'!O33/'前年度'!O33*100,1))))</f>
      </c>
      <c r="P33" s="80">
        <f>IF(AND('当年度'!P33=0,'前年度'!P33=0),"",IF('前年度'!P33=0,"皆増 ",IF('当年度'!P33=0,"皆減 ",ROUND('増減額'!P33/'前年度'!P33*100,1))))</f>
      </c>
      <c r="Q33" s="80">
        <f>IF(AND('当年度'!Q33=0,'前年度'!Q33=0),"",IF('前年度'!Q33=0,"皆増 ",IF('当年度'!Q33=0,"皆減 ",ROUND('増減額'!Q33/'前年度'!Q33*100,1))))</f>
      </c>
      <c r="R33" s="80">
        <f>IF(AND('当年度'!R33=0,'前年度'!R33=0),"",IF('前年度'!R33=0,"皆増 ",IF('当年度'!R33=0,"皆減 ",ROUND('増減額'!R33/'前年度'!R33*100,1))))</f>
      </c>
      <c r="S33" s="80">
        <f>IF(AND('当年度'!S33=0,'前年度'!S33=0),"",IF('前年度'!S33=0,"皆増 ",IF('当年度'!S33=0,"皆減 ",ROUND('増減額'!S33/'前年度'!S33*100,1))))</f>
        <v>-19.2</v>
      </c>
      <c r="T33" s="80">
        <f>IF(AND('当年度'!T33=0,'前年度'!T33=0),"",IF('前年度'!T33=0,"皆増 ",IF('当年度'!T33=0,"皆減 ",ROUND('増減額'!T33/'前年度'!T33*100,1))))</f>
        <v>21.1</v>
      </c>
      <c r="U33" s="82">
        <f>IF(AND('当年度'!U33=0,'前年度'!U33=0),"",IF('前年度'!U33=0,"皆増 ",IF('当年度'!U33=0,"皆減 ",ROUND('増減額'!U33/'前年度'!U33*100,1))))</f>
        <v>0.2</v>
      </c>
      <c r="V33" s="82">
        <f>IF(AND('当年度'!V33=0,'前年度'!V33=0),"",IF('前年度'!V33=0,"皆増 ",IF('当年度'!V33=0,"皆減 ",ROUND('増減額'!V33/'前年度'!V33*100,1))))</f>
        <v>-43.3</v>
      </c>
      <c r="W33" s="82">
        <f>IF(AND('当年度'!W33=0,'前年度'!W33=0),"",IF('前年度'!W33=0,"皆増 ",IF('当年度'!W33=0,"皆減 ",ROUND('増減額'!W33/'前年度'!W33*100,1))))</f>
        <v>-39.9</v>
      </c>
      <c r="X33" s="7"/>
      <c r="Y33" s="8"/>
      <c r="Z33" s="8"/>
      <c r="AA33" s="8"/>
    </row>
    <row r="34" spans="2:27" ht="24.75" customHeight="1">
      <c r="B34" s="19" t="s">
        <v>44</v>
      </c>
      <c r="C34" s="86">
        <f>IF(AND('当年度'!C34=0,'前年度'!C34=0),"",IF('前年度'!C34=0,"皆増 ",IF('当年度'!C34=0,"皆減 ",ROUND('増減額'!C34/'前年度'!C34*100,1))))</f>
        <v>-5.1</v>
      </c>
      <c r="D34" s="86">
        <f>IF(AND('当年度'!D34=0,'前年度'!D34=0),"",IF('前年度'!D34=0,"皆増 ",IF('当年度'!D34=0,"皆減 ",ROUND('増減額'!D34/'前年度'!D34*100,1))))</f>
        <v>-8.9</v>
      </c>
      <c r="E34" s="86">
        <f>IF(AND('当年度'!E34=0,'前年度'!E34=0),"",IF('前年度'!E34=0,"皆増 ",IF('当年度'!E34=0,"皆減 ",ROUND('増減額'!E34/'前年度'!E34*100,1))))</f>
        <v>-5.5</v>
      </c>
      <c r="F34" s="86">
        <f>IF(AND('当年度'!F34=0,'前年度'!F34=0),"",IF('前年度'!F34=0,"皆増 ",IF('当年度'!F34=0,"皆減 ",ROUND('増減額'!F34/'前年度'!F34*100,1))))</f>
      </c>
      <c r="G34" s="86">
        <f>IF(AND('当年度'!G34=0,'前年度'!G34=0),"",IF('前年度'!G34=0,"皆増 ",IF('当年度'!G34=0,"皆減 ",ROUND('増減額'!G34/'前年度'!G34*100,1))))</f>
        <v>48.6</v>
      </c>
      <c r="H34" s="86">
        <f>IF(AND('当年度'!H34=0,'前年度'!H34=0),"",IF('前年度'!H34=0,"皆増 ",IF('当年度'!H34=0,"皆減 ",ROUND('増減額'!H34/'前年度'!H34*100,1))))</f>
      </c>
      <c r="I34" s="86">
        <f>IF(AND('当年度'!I34=0,'前年度'!I34=0),"",IF('前年度'!I34=0,"皆増 ",IF('当年度'!I34=0,"皆減 ",ROUND('増減額'!I34/'前年度'!I34*100,1))))</f>
      </c>
      <c r="J34" s="86">
        <f>IF(AND('当年度'!J34=0,'前年度'!J34=0),"",IF('前年度'!J34=0,"皆増 ",IF('当年度'!J34=0,"皆減 ",ROUND('増減額'!J34/'前年度'!J34*100,1))))</f>
      </c>
      <c r="K34" s="86">
        <f>IF(AND('当年度'!K34=0,'前年度'!K34=0),"",IF('前年度'!K34=0,"皆増 ",IF('当年度'!K34=0,"皆減 ",ROUND('増減額'!K34/'前年度'!K34*100,1))))</f>
      </c>
      <c r="L34" s="86">
        <f>IF(AND('当年度'!L34=0,'前年度'!L34=0),"",IF('前年度'!L34=0,"皆増 ",IF('当年度'!L34=0,"皆減 ",ROUND('増減額'!L34/'前年度'!L34*100,1))))</f>
      </c>
      <c r="M34" s="86">
        <f>IF(AND('当年度'!M34=0,'前年度'!M34=0),"",IF('前年度'!M34=0,"皆増 ",IF('当年度'!M34=0,"皆減 ",ROUND('増減額'!M34/'前年度'!M34*100,1))))</f>
      </c>
      <c r="N34" s="86">
        <f>IF(AND('当年度'!N34=0,'前年度'!N34=0),"",IF('前年度'!N34=0,"皆増 ",IF('当年度'!N34=0,"皆減 ",ROUND('増減額'!N34/'前年度'!N34*100,1))))</f>
      </c>
      <c r="O34" s="86">
        <f>IF(AND('当年度'!O34=0,'前年度'!O34=0),"",IF('前年度'!O34=0,"皆増 ",IF('当年度'!O34=0,"皆減 ",ROUND('増減額'!O34/'前年度'!O34*100,1))))</f>
      </c>
      <c r="P34" s="86">
        <f>IF(AND('当年度'!P34=0,'前年度'!P34=0),"",IF('前年度'!P34=0,"皆増 ",IF('当年度'!P34=0,"皆減 ",ROUND('増減額'!P34/'前年度'!P34*100,1))))</f>
      </c>
      <c r="Q34" s="86">
        <f>IF(AND('当年度'!Q34=0,'前年度'!Q34=0),"",IF('前年度'!Q34=0,"皆増 ",IF('当年度'!Q34=0,"皆減 ",ROUND('増減額'!Q34/'前年度'!Q34*100,1))))</f>
      </c>
      <c r="R34" s="86">
        <f>IF(AND('当年度'!R34=0,'前年度'!R34=0),"",IF('前年度'!R34=0,"皆増 ",IF('当年度'!R34=0,"皆減 ",ROUND('増減額'!R34/'前年度'!R34*100,1))))</f>
      </c>
      <c r="S34" s="86">
        <f>IF(AND('当年度'!S34=0,'前年度'!S34=0),"",IF('前年度'!S34=0,"皆増 ",IF('当年度'!S34=0,"皆減 ",ROUND('増減額'!S34/'前年度'!S34*100,1))))</f>
        <v>-5.1</v>
      </c>
      <c r="T34" s="86">
        <f>IF(AND('当年度'!T34=0,'前年度'!T34=0),"",IF('前年度'!T34=0,"皆増 ",IF('当年度'!T34=0,"皆減 ",ROUND('増減額'!T34/'前年度'!T34*100,1))))</f>
        <v>27.2</v>
      </c>
      <c r="U34" s="87">
        <f>IF(AND('当年度'!U34=0,'前年度'!U34=0),"",IF('前年度'!U34=0,"皆増 ",IF('当年度'!U34=0,"皆減 ",ROUND('増減額'!U34/'前年度'!U34*100,1))))</f>
        <v>-8.9</v>
      </c>
      <c r="V34" s="87">
        <f>IF(AND('当年度'!V34=0,'前年度'!V34=0),"",IF('前年度'!V34=0,"皆増 ",IF('当年度'!V34=0,"皆減 ",ROUND('増減額'!V34/'前年度'!V34*100,1))))</f>
        <v>-5.5</v>
      </c>
      <c r="W34" s="87">
        <f>IF(AND('当年度'!W34=0,'前年度'!W34=0),"",IF('前年度'!W34=0,"皆増 ",IF('当年度'!W34=0,"皆減 ",ROUND('増減額'!W34/'前年度'!W34*100,1))))</f>
        <v>-1.9</v>
      </c>
      <c r="X34" s="7"/>
      <c r="Y34" s="8"/>
      <c r="Z34" s="8"/>
      <c r="AA34" s="8"/>
    </row>
    <row r="35" spans="2:27" ht="27.75" customHeight="1">
      <c r="B35" s="16" t="s">
        <v>45</v>
      </c>
      <c r="C35" s="88">
        <f>IF(AND('当年度'!C35=0,'前年度'!C35=0),"",IF('前年度'!C35=0,"皆増 ",IF('当年度'!C35=0,"皆減 ",ROUND('増減額'!C35/'前年度'!C35*100,1))))</f>
        <v>-19.6</v>
      </c>
      <c r="D35" s="88">
        <f>IF(AND('当年度'!D35=0,'前年度'!D35=0),"",IF('前年度'!D35=0,"皆増 ",IF('当年度'!D35=0,"皆減 ",ROUND('増減額'!D35/'前年度'!D35*100,1))))</f>
        <v>-31.4</v>
      </c>
      <c r="E35" s="88">
        <f>IF(AND('当年度'!E35=0,'前年度'!E35=0),"",IF('前年度'!E35=0,"皆増 ",IF('当年度'!E35=0,"皆減 ",ROUND('増減額'!E35/'前年度'!E35*100,1))))</f>
        <v>-10.5</v>
      </c>
      <c r="F35" s="88">
        <f>IF(AND('当年度'!F35=0,'前年度'!F35=0),"",IF('前年度'!F35=0,"皆増 ",IF('当年度'!F35=0,"皆減 ",ROUND('増減額'!F35/'前年度'!F35*100,1))))</f>
      </c>
      <c r="G35" s="88">
        <f>IF(AND('当年度'!G35=0,'前年度'!G35=0),"",IF('前年度'!G35=0,"皆増 ",IF('当年度'!G35=0,"皆減 ",ROUND('増減額'!G35/'前年度'!G35*100,1))))</f>
        <v>-10.6</v>
      </c>
      <c r="H35" s="88" t="str">
        <f>IF(AND('当年度'!H35=0,'前年度'!H35=0),"",IF('前年度'!H35=0,"皆増 ",IF('当年度'!H35=0,"皆減 ",ROUND('増減額'!H35/'前年度'!H35*100,1))))</f>
        <v>皆減 </v>
      </c>
      <c r="I35" s="88">
        <f>IF(AND('当年度'!I35=0,'前年度'!I35=0),"",IF('前年度'!I35=0,"皆増 ",IF('当年度'!I35=0,"皆減 ",ROUND('増減額'!I35/'前年度'!I35*100,1))))</f>
        <v>91.3</v>
      </c>
      <c r="J35" s="88">
        <f>IF(AND('当年度'!J35=0,'前年度'!J35=0),"",IF('前年度'!J35=0,"皆増 ",IF('当年度'!J35=0,"皆減 ",ROUND('増減額'!J35/'前年度'!J35*100,1))))</f>
        <v>104.3</v>
      </c>
      <c r="K35" s="88">
        <f>IF(AND('当年度'!K35=0,'前年度'!K35=0),"",IF('前年度'!K35=0,"皆増 ",IF('当年度'!K35=0,"皆減 ",ROUND('増減額'!K35/'前年度'!K35*100,1))))</f>
        <v>-22.3</v>
      </c>
      <c r="L35" s="88">
        <f>IF(AND('当年度'!L35=0,'前年度'!L35=0),"",IF('前年度'!L35=0,"皆増 ",IF('当年度'!L35=0,"皆減 ",ROUND('増減額'!L35/'前年度'!L35*100,1))))</f>
        <v>6.7</v>
      </c>
      <c r="M35" s="88">
        <f>IF(AND('当年度'!M35=0,'前年度'!M35=0),"",IF('前年度'!M35=0,"皆増 ",IF('当年度'!M35=0,"皆減 ",ROUND('増減額'!M35/'前年度'!M35*100,1))))</f>
        <v>30.8</v>
      </c>
      <c r="N35" s="88">
        <f>IF(AND('当年度'!N35=0,'前年度'!N35=0),"",IF('前年度'!N35=0,"皆増 ",IF('当年度'!N35=0,"皆減 ",ROUND('増減額'!N35/'前年度'!N35*100,1))))</f>
        <v>-18</v>
      </c>
      <c r="O35" s="88">
        <f>IF(AND('当年度'!O35=0,'前年度'!O35=0),"",IF('前年度'!O35=0,"皆増 ",IF('当年度'!O35=0,"皆減 ",ROUND('増減額'!O35/'前年度'!O35*100,1))))</f>
      </c>
      <c r="P35" s="88">
        <f>IF(AND('当年度'!P35=0,'前年度'!P35=0),"",IF('前年度'!P35=0,"皆増 ",IF('当年度'!P35=0,"皆減 ",ROUND('増減額'!P35/'前年度'!P35*100,1))))</f>
      </c>
      <c r="Q35" s="88">
        <f>IF(AND('当年度'!Q35=0,'前年度'!Q35=0),"",IF('前年度'!Q35=0,"皆増 ",IF('当年度'!Q35=0,"皆減 ",ROUND('増減額'!Q35/'前年度'!Q35*100,1))))</f>
      </c>
      <c r="R35" s="88">
        <f>IF(AND('当年度'!R35=0,'前年度'!R35=0),"",IF('前年度'!R35=0,"皆増 ",IF('当年度'!R35=0,"皆減 ",ROUND('増減額'!R35/'前年度'!R35*100,1))))</f>
      </c>
      <c r="S35" s="88">
        <f>IF(AND('当年度'!S35=0,'前年度'!S35=0),"",IF('前年度'!S35=0,"皆増 ",IF('当年度'!S35=0,"皆減 ",ROUND('増減額'!S35/'前年度'!S35*100,1))))</f>
        <v>-19.2</v>
      </c>
      <c r="T35" s="88">
        <f>IF(AND('当年度'!T35=0,'前年度'!T35=0),"",IF('前年度'!T35=0,"皆増 ",IF('当年度'!T35=0,"皆減 ",ROUND('増減額'!T35/'前年度'!T35*100,1))))</f>
        <v>26.9</v>
      </c>
      <c r="U35" s="89">
        <f>IF(AND('当年度'!U35=0,'前年度'!U35=0),"",IF('前年度'!U35=0,"皆増 ",IF('当年度'!U35=0,"皆減 ",ROUND('増減額'!U35/'前年度'!U35*100,1))))</f>
        <v>-31.3</v>
      </c>
      <c r="V35" s="89">
        <f>IF(AND('当年度'!V35=0,'前年度'!V35=0),"",IF('前年度'!V35=0,"皆増 ",IF('当年度'!V35=0,"皆減 ",ROUND('増減額'!V35/'前年度'!V35*100,1))))</f>
        <v>-10.5</v>
      </c>
      <c r="W35" s="89">
        <f>IF(AND('当年度'!W35=0,'前年度'!W35=0),"",IF('前年度'!W35=0,"皆増 ",IF('当年度'!W35=0,"皆減 ",ROUND('増減額'!W35/'前年度'!W35*100,1))))</f>
        <v>-10.5</v>
      </c>
      <c r="X35" s="7"/>
      <c r="Y35" s="8"/>
      <c r="Z35" s="8"/>
      <c r="AA35" s="8"/>
    </row>
    <row r="36" spans="2:27" ht="27.75" customHeight="1">
      <c r="B36" s="17" t="s">
        <v>67</v>
      </c>
      <c r="C36" s="90">
        <f>IF(AND('当年度'!C36=0,'前年度'!C36=0),"",IF('前年度'!C36=0,"皆増 ",IF('当年度'!C36=0,"皆減 ",ROUND('増減額'!C36/'前年度'!C36*100,1))))</f>
        <v>-8.2</v>
      </c>
      <c r="D36" s="90">
        <f>IF(AND('当年度'!D36=0,'前年度'!D36=0),"",IF('前年度'!D36=0,"皆増 ",IF('当年度'!D36=0,"皆減 ",ROUND('増減額'!D36/'前年度'!D36*100,1))))</f>
        <v>-28.8</v>
      </c>
      <c r="E36" s="90">
        <f>IF(AND('当年度'!E36=0,'前年度'!E36=0),"",IF('前年度'!E36=0,"皆増 ",IF('当年度'!E36=0,"皆減 ",ROUND('増減額'!E36/'前年度'!E36*100,1))))</f>
        <v>7.1</v>
      </c>
      <c r="F36" s="90">
        <f>IF(AND('当年度'!F36=0,'前年度'!F36=0),"",IF('前年度'!F36=0,"皆増 ",IF('当年度'!F36=0,"皆減 ",ROUND('増減額'!F36/'前年度'!F36*100,1))))</f>
      </c>
      <c r="G36" s="90">
        <f>IF(AND('当年度'!G36=0,'前年度'!G36=0),"",IF('前年度'!G36=0,"皆増 ",IF('当年度'!G36=0,"皆減 ",ROUND('増減額'!G36/'前年度'!G36*100,1))))</f>
        <v>27.5</v>
      </c>
      <c r="H36" s="90">
        <f>IF(AND('当年度'!H36=0,'前年度'!H36=0),"",IF('前年度'!H36=0,"皆増 ",IF('当年度'!H36=0,"皆減 ",ROUND('増減額'!H36/'前年度'!H36*100,1))))</f>
        <v>140.1</v>
      </c>
      <c r="I36" s="90">
        <f>IF(AND('当年度'!I36=0,'前年度'!I36=0),"",IF('前年度'!I36=0,"皆増 ",IF('当年度'!I36=0,"皆減 ",ROUND('増減額'!I36/'前年度'!I36*100,1))))</f>
        <v>-44.5</v>
      </c>
      <c r="J36" s="90">
        <f>IF(AND('当年度'!J36=0,'前年度'!J36=0),"",IF('前年度'!J36=0,"皆増 ",IF('当年度'!J36=0,"皆減 ",ROUND('増減額'!J36/'前年度'!J36*100,1))))</f>
      </c>
      <c r="K36" s="90">
        <f>IF(AND('当年度'!K36=0,'前年度'!K36=0),"",IF('前年度'!K36=0,"皆増 ",IF('当年度'!K36=0,"皆減 ",ROUND('増減額'!K36/'前年度'!K36*100,1))))</f>
        <v>-44.5</v>
      </c>
      <c r="L36" s="90">
        <f>IF(AND('当年度'!L36=0,'前年度'!L36=0),"",IF('前年度'!L36=0,"皆増 ",IF('当年度'!L36=0,"皆減 ",ROUND('増減額'!L36/'前年度'!L36*100,1))))</f>
        <v>-40.2</v>
      </c>
      <c r="M36" s="90">
        <f>IF(AND('当年度'!M36=0,'前年度'!M36=0),"",IF('前年度'!M36=0,"皆増 ",IF('当年度'!M36=0,"皆減 ",ROUND('増減額'!M36/'前年度'!M36*100,1))))</f>
        <v>-26</v>
      </c>
      <c r="N36" s="90">
        <f>IF(AND('当年度'!N36=0,'前年度'!N36=0),"",IF('前年度'!N36=0,"皆増 ",IF('当年度'!N36=0,"皆減 ",ROUND('増減額'!N36/'前年度'!N36*100,1))))</f>
        <v>-68</v>
      </c>
      <c r="O36" s="90">
        <f>IF(AND('当年度'!O36=0,'前年度'!O36=0),"",IF('前年度'!O36=0,"皆増 ",IF('当年度'!O36=0,"皆減 ",ROUND('増減額'!O36/'前年度'!O36*100,1))))</f>
      </c>
      <c r="P36" s="90">
        <f>IF(AND('当年度'!P36=0,'前年度'!P36=0),"",IF('前年度'!P36=0,"皆増 ",IF('当年度'!P36=0,"皆減 ",ROUND('増減額'!P36/'前年度'!P36*100,1))))</f>
      </c>
      <c r="Q36" s="90">
        <f>IF(AND('当年度'!Q36=0,'前年度'!Q36=0),"",IF('前年度'!Q36=0,"皆増 ",IF('当年度'!Q36=0,"皆減 ",ROUND('増減額'!Q36/'前年度'!Q36*100,1))))</f>
      </c>
      <c r="R36" s="90">
        <f>IF(AND('当年度'!R36=0,'前年度'!R36=0),"",IF('前年度'!R36=0,"皆増 ",IF('当年度'!R36=0,"皆減 ",ROUND('増減額'!R36/'前年度'!R36*100,1))))</f>
      </c>
      <c r="S36" s="90">
        <f>IF(AND('当年度'!S36=0,'前年度'!S36=0),"",IF('前年度'!S36=0,"皆増 ",IF('当年度'!S36=0,"皆減 ",ROUND('増減額'!S36/'前年度'!S36*100,1))))</f>
        <v>-10</v>
      </c>
      <c r="T36" s="90">
        <f>IF(AND('当年度'!T36=0,'前年度'!T36=0),"",IF('前年度'!T36=0,"皆増 ",IF('当年度'!T36=0,"皆減 ",ROUND('増減額'!T36/'前年度'!T36*100,1))))</f>
        <v>29.3</v>
      </c>
      <c r="U36" s="89">
        <f>IF(AND('当年度'!U36=0,'前年度'!U36=0),"",IF('前年度'!U36=0,"皆増 ",IF('当年度'!U36=0,"皆減 ",ROUND('増減額'!U36/'前年度'!U36*100,1))))</f>
        <v>-28.8</v>
      </c>
      <c r="V36" s="89">
        <f>IF(AND('当年度'!V36=0,'前年度'!V36=0),"",IF('前年度'!V36=0,"皆増 ",IF('当年度'!V36=0,"皆減 ",ROUND('増減額'!V36/'前年度'!V36*100,1))))</f>
        <v>7.2</v>
      </c>
      <c r="W36" s="89">
        <f>IF(AND('当年度'!W36=0,'前年度'!W36=0),"",IF('前年度'!W36=0,"皆増 ",IF('当年度'!W36=0,"皆減 ",ROUND('増減額'!W36/'前年度'!W36*100,1))))</f>
        <v>8.1</v>
      </c>
      <c r="X36" s="7"/>
      <c r="Y36" s="8"/>
      <c r="Z36" s="8"/>
      <c r="AA36" s="8"/>
    </row>
    <row r="37" spans="2:27" ht="27.75" customHeight="1">
      <c r="B37" s="17" t="s">
        <v>46</v>
      </c>
      <c r="C37" s="90">
        <f>IF(AND('当年度'!C37=0,'前年度'!C37=0),"",IF('前年度'!C37=0,"皆増 ",IF('当年度'!C37=0,"皆減 ",ROUND('増減額'!C37/'前年度'!C37*100,1))))</f>
        <v>-17.9</v>
      </c>
      <c r="D37" s="90">
        <f>IF(AND('当年度'!D37=0,'前年度'!D37=0),"",IF('前年度'!D37=0,"皆増 ",IF('当年度'!D37=0,"皆減 ",ROUND('増減額'!D37/'前年度'!D37*100,1))))</f>
        <v>-31</v>
      </c>
      <c r="E37" s="90">
        <f>IF(AND('当年度'!E37=0,'前年度'!E37=0),"",IF('前年度'!E37=0,"皆増 ",IF('当年度'!E37=0,"皆減 ",ROUND('増減額'!E37/'前年度'!E37*100,1))))</f>
        <v>-7.9</v>
      </c>
      <c r="F37" s="90">
        <f>IF(AND('当年度'!F37=0,'前年度'!F37=0),"",IF('前年度'!F37=0,"皆増 ",IF('当年度'!F37=0,"皆減 ",ROUND('増減額'!F37/'前年度'!F37*100,1))))</f>
      </c>
      <c r="G37" s="90">
        <f>IF(AND('当年度'!G37=0,'前年度'!G37=0),"",IF('前年度'!G37=0,"皆増 ",IF('当年度'!G37=0,"皆減 ",ROUND('増減額'!G37/'前年度'!G37*100,1))))</f>
        <v>-3</v>
      </c>
      <c r="H37" s="90">
        <f>IF(AND('当年度'!H37=0,'前年度'!H37=0),"",IF('前年度'!H37=0,"皆増 ",IF('当年度'!H37=0,"皆減 ",ROUND('増減額'!H37/'前年度'!H37*100,1))))</f>
        <v>106.3</v>
      </c>
      <c r="I37" s="90">
        <f>IF(AND('当年度'!I37=0,'前年度'!I37=0),"",IF('前年度'!I37=0,"皆増 ",IF('当年度'!I37=0,"皆減 ",ROUND('増減額'!I37/'前年度'!I37*100,1))))</f>
        <v>21.1</v>
      </c>
      <c r="J37" s="90">
        <f>IF(AND('当年度'!J37=0,'前年度'!J37=0),"",IF('前年度'!J37=0,"皆増 ",IF('当年度'!J37=0,"皆減 ",ROUND('増減額'!J37/'前年度'!J37*100,1))))</f>
        <v>104.3</v>
      </c>
      <c r="K37" s="90">
        <f>IF(AND('当年度'!K37=0,'前年度'!K37=0),"",IF('前年度'!K37=0,"皆増 ",IF('当年度'!K37=0,"皆減 ",ROUND('増減額'!K37/'前年度'!K37*100,1))))</f>
        <v>-42.5</v>
      </c>
      <c r="L37" s="90">
        <f>IF(AND('当年度'!L37=0,'前年度'!L37=0),"",IF('前年度'!L37=0,"皆増 ",IF('当年度'!L37=0,"皆減 ",ROUND('増減額'!L37/'前年度'!L37*100,1))))</f>
        <v>-10.4</v>
      </c>
      <c r="M37" s="90">
        <f>IF(AND('当年度'!M37=0,'前年度'!M37=0),"",IF('前年度'!M37=0,"皆増 ",IF('当年度'!M37=0,"皆減 ",ROUND('増減額'!M37/'前年度'!M37*100,1))))</f>
        <v>7.1</v>
      </c>
      <c r="N37" s="90">
        <f>IF(AND('当年度'!N37=0,'前年度'!N37=0),"",IF('前年度'!N37=0,"皆増 ",IF('当年度'!N37=0,"皆減 ",ROUND('増減額'!N37/'前年度'!N37*100,1))))</f>
        <v>-32.7</v>
      </c>
      <c r="O37" s="90">
        <f>IF(AND('当年度'!O37=0,'前年度'!O37=0),"",IF('前年度'!O37=0,"皆増 ",IF('当年度'!O37=0,"皆減 ",ROUND('増減額'!O37/'前年度'!O37*100,1))))</f>
      </c>
      <c r="P37" s="90">
        <f>IF(AND('当年度'!P37=0,'前年度'!P37=0),"",IF('前年度'!P37=0,"皆増 ",IF('当年度'!P37=0,"皆減 ",ROUND('増減額'!P37/'前年度'!P37*100,1))))</f>
      </c>
      <c r="Q37" s="90">
        <f>IF(AND('当年度'!Q37=0,'前年度'!Q37=0),"",IF('前年度'!Q37=0,"皆増 ",IF('当年度'!Q37=0,"皆減 ",ROUND('増減額'!Q37/'前年度'!Q37*100,1))))</f>
      </c>
      <c r="R37" s="90">
        <f>IF(AND('当年度'!R37=0,'前年度'!R37=0),"",IF('前年度'!R37=0,"皆増 ",IF('当年度'!R37=0,"皆減 ",ROUND('増減額'!R37/'前年度'!R37*100,1))))</f>
      </c>
      <c r="S37" s="90">
        <f>IF(AND('当年度'!S37=0,'前年度'!S37=0),"",IF('前年度'!S37=0,"皆増 ",IF('当年度'!S37=0,"皆減 ",ROUND('増減額'!S37/'前年度'!S37*100,1))))</f>
        <v>-17.7</v>
      </c>
      <c r="T37" s="90">
        <f>IF(AND('当年度'!T37=0,'前年度'!T37=0),"",IF('前年度'!T37=0,"皆増 ",IF('当年度'!T37=0,"皆減 ",ROUND('増減額'!T37/'前年度'!T37*100,1))))</f>
        <v>27.2</v>
      </c>
      <c r="U37" s="89">
        <f>IF(AND('当年度'!U37=0,'前年度'!U37=0),"",IF('前年度'!U37=0,"皆増 ",IF('当年度'!U37=0,"皆減 ",ROUND('増減額'!U37/'前年度'!U37*100,1))))</f>
        <v>-30.9</v>
      </c>
      <c r="V37" s="89">
        <f>IF(AND('当年度'!V37=0,'前年度'!V37=0),"",IF('前年度'!V37=0,"皆増 ",IF('当年度'!V37=0,"皆減 ",ROUND('増減額'!V37/'前年度'!V37*100,1))))</f>
        <v>-7.9</v>
      </c>
      <c r="W37" s="89">
        <f>IF(AND('当年度'!W37=0,'前年度'!W37=0),"",IF('前年度'!W37=0,"皆増 ",IF('当年度'!W37=0,"皆減 ",ROUND('増減額'!W37/'前年度'!W37*100,1))))</f>
        <v>-7.7</v>
      </c>
      <c r="X37" s="7"/>
      <c r="Y37" s="8"/>
      <c r="Z37" s="8"/>
      <c r="AA37" s="8"/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workbookViewId="0" topLeftCell="B1">
      <selection activeCell="E2" sqref="E2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74</v>
      </c>
    </row>
    <row r="2" spans="2:23" ht="17.25">
      <c r="B2" s="18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</row>
    <row r="4" spans="2:23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</row>
    <row r="5" spans="2:23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</row>
    <row r="6" spans="2:27" ht="24.75" customHeight="1">
      <c r="B6" s="12" t="s">
        <v>22</v>
      </c>
      <c r="C6" s="32">
        <f>ROUND('当年度'!C6/'当年度'!$T6*100,1)</f>
        <v>8.2</v>
      </c>
      <c r="D6" s="32">
        <f>ROUND('当年度'!D6/'当年度'!$T6*100,1)</f>
        <v>2.9</v>
      </c>
      <c r="E6" s="32">
        <f>ROUND('当年度'!E6/'当年度'!$T6*100,1)</f>
        <v>5.3</v>
      </c>
      <c r="F6" s="32">
        <f>ROUND('当年度'!F6/'当年度'!$T6*100,1)</f>
        <v>0</v>
      </c>
      <c r="G6" s="32">
        <f>ROUND('当年度'!G6/'当年度'!$T6*100,1)</f>
        <v>0.1</v>
      </c>
      <c r="H6" s="32">
        <f>ROUND('当年度'!H6/'当年度'!$T6*100,1)</f>
        <v>0</v>
      </c>
      <c r="I6" s="32">
        <f>ROUND('当年度'!I6/'当年度'!$T6*100,1)</f>
        <v>0</v>
      </c>
      <c r="J6" s="32">
        <f>ROUND('当年度'!J6/'当年度'!$T6*100,1)</f>
        <v>0</v>
      </c>
      <c r="K6" s="32">
        <f>ROUND('当年度'!K6/'当年度'!$T6*100,1)</f>
        <v>0</v>
      </c>
      <c r="L6" s="32">
        <f>ROUND('当年度'!L6/'当年度'!$T6*100,1)</f>
        <v>0.1</v>
      </c>
      <c r="M6" s="32">
        <f>ROUND('当年度'!M6/'当年度'!$T6*100,1)</f>
        <v>0</v>
      </c>
      <c r="N6" s="32">
        <f>ROUND('当年度'!N6/'当年度'!$T6*100,1)</f>
        <v>0.1</v>
      </c>
      <c r="O6" s="32">
        <f>ROUND('当年度'!O6/'当年度'!$T6*100,1)</f>
        <v>0</v>
      </c>
      <c r="P6" s="32">
        <f>ROUND('当年度'!P6/'当年度'!$T6*100,1)</f>
        <v>0</v>
      </c>
      <c r="Q6" s="32">
        <f>ROUND('当年度'!Q6/'当年度'!$T6*100,1)</f>
        <v>0</v>
      </c>
      <c r="R6" s="32">
        <f>ROUND('当年度'!R6/'当年度'!$T6*100,1)</f>
        <v>0</v>
      </c>
      <c r="S6" s="32">
        <f>ROUND('当年度'!S6/'当年度'!$T6*100,1)</f>
        <v>8.3</v>
      </c>
      <c r="T6" s="32">
        <f>ROUND('当年度'!T6/'当年度'!$T6*100,1)</f>
        <v>100</v>
      </c>
      <c r="U6" s="67">
        <f>ROUND('当年度'!U6/'当年度'!$T6*100,1)</f>
        <v>2.9</v>
      </c>
      <c r="V6" s="67">
        <f>ROUND('当年度'!V6/'当年度'!$T6*100,1)</f>
        <v>5.3</v>
      </c>
      <c r="W6" s="67">
        <f>ROUND('当年度'!W6/'当年度'!$T6*100,1)</f>
        <v>5.3</v>
      </c>
      <c r="X6" s="7"/>
      <c r="Y6" s="8"/>
      <c r="Z6" s="8"/>
      <c r="AA6" s="8"/>
    </row>
    <row r="7" spans="2:27" ht="24.75" customHeight="1">
      <c r="B7" s="13" t="s">
        <v>23</v>
      </c>
      <c r="C7" s="32">
        <f>ROUND('当年度'!C7/'当年度'!$T7*100,1)</f>
        <v>11.1</v>
      </c>
      <c r="D7" s="32">
        <f>ROUND('当年度'!D7/'当年度'!$T7*100,1)</f>
        <v>3.8</v>
      </c>
      <c r="E7" s="32">
        <f>ROUND('当年度'!E7/'当年度'!$T7*100,1)</f>
        <v>7.3</v>
      </c>
      <c r="F7" s="32">
        <f>ROUND('当年度'!F7/'当年度'!$T7*100,1)</f>
        <v>0</v>
      </c>
      <c r="G7" s="32">
        <f>ROUND('当年度'!G7/'当年度'!$T7*100,1)</f>
        <v>0</v>
      </c>
      <c r="H7" s="32">
        <f>ROUND('当年度'!H7/'当年度'!$T7*100,1)</f>
        <v>0</v>
      </c>
      <c r="I7" s="32">
        <f>ROUND('当年度'!I7/'当年度'!$T7*100,1)</f>
        <v>0</v>
      </c>
      <c r="J7" s="32">
        <f>ROUND('当年度'!J7/'当年度'!$T7*100,1)</f>
        <v>0</v>
      </c>
      <c r="K7" s="32">
        <f>ROUND('当年度'!K7/'当年度'!$T7*100,1)</f>
        <v>0</v>
      </c>
      <c r="L7" s="32">
        <f>ROUND('当年度'!L7/'当年度'!$T7*100,1)</f>
        <v>0.2</v>
      </c>
      <c r="M7" s="32">
        <f>ROUND('当年度'!M7/'当年度'!$T7*100,1)</f>
        <v>0.1</v>
      </c>
      <c r="N7" s="32">
        <f>ROUND('当年度'!N7/'当年度'!$T7*100,1)</f>
        <v>0.1</v>
      </c>
      <c r="O7" s="32">
        <f>ROUND('当年度'!O7/'当年度'!$T7*100,1)</f>
        <v>0</v>
      </c>
      <c r="P7" s="32">
        <f>ROUND('当年度'!P7/'当年度'!$T7*100,1)</f>
        <v>0</v>
      </c>
      <c r="Q7" s="32">
        <f>ROUND('当年度'!Q7/'当年度'!$T7*100,1)</f>
        <v>0</v>
      </c>
      <c r="R7" s="32">
        <f>ROUND('当年度'!R7/'当年度'!$T7*100,1)</f>
        <v>0</v>
      </c>
      <c r="S7" s="32">
        <f>ROUND('当年度'!S7/'当年度'!$T7*100,1)</f>
        <v>11.4</v>
      </c>
      <c r="T7" s="32">
        <f>ROUND('当年度'!T7/'当年度'!$T7*100,1)</f>
        <v>100</v>
      </c>
      <c r="U7" s="67">
        <f>ROUND('当年度'!U7/'当年度'!$T7*100,1)</f>
        <v>3.8</v>
      </c>
      <c r="V7" s="67">
        <f>ROUND('当年度'!V7/'当年度'!$T7*100,1)</f>
        <v>7.3</v>
      </c>
      <c r="W7" s="67">
        <f>ROUND('当年度'!W7/'当年度'!$T7*100,1)</f>
        <v>7.3</v>
      </c>
      <c r="X7" s="7"/>
      <c r="Y7" s="8"/>
      <c r="Z7" s="8"/>
      <c r="AA7" s="8"/>
    </row>
    <row r="8" spans="2:27" ht="24.75" customHeight="1">
      <c r="B8" s="13" t="s">
        <v>24</v>
      </c>
      <c r="C8" s="32">
        <f>ROUND('当年度'!C8/'当年度'!$T8*100,1)</f>
        <v>10.9</v>
      </c>
      <c r="D8" s="32">
        <f>ROUND('当年度'!D8/'当年度'!$T8*100,1)</f>
        <v>1.9</v>
      </c>
      <c r="E8" s="32">
        <f>ROUND('当年度'!E8/'当年度'!$T8*100,1)</f>
        <v>8.6</v>
      </c>
      <c r="F8" s="32">
        <f>ROUND('当年度'!F8/'当年度'!$T8*100,1)</f>
        <v>0</v>
      </c>
      <c r="G8" s="32">
        <f>ROUND('当年度'!G8/'当年度'!$T8*100,1)</f>
        <v>0.3</v>
      </c>
      <c r="H8" s="32">
        <f>ROUND('当年度'!H8/'当年度'!$T8*100,1)</f>
        <v>0</v>
      </c>
      <c r="I8" s="32">
        <f>ROUND('当年度'!I8/'当年度'!$T8*100,1)</f>
        <v>0</v>
      </c>
      <c r="J8" s="32">
        <f>ROUND('当年度'!J8/'当年度'!$T8*100,1)</f>
        <v>0</v>
      </c>
      <c r="K8" s="32">
        <f>ROUND('当年度'!K8/'当年度'!$T8*100,1)</f>
        <v>0</v>
      </c>
      <c r="L8" s="32">
        <f>ROUND('当年度'!L8/'当年度'!$T8*100,1)</f>
        <v>0.3</v>
      </c>
      <c r="M8" s="32">
        <f>ROUND('当年度'!M8/'当年度'!$T8*100,1)</f>
        <v>0.3</v>
      </c>
      <c r="N8" s="32">
        <f>ROUND('当年度'!N8/'当年度'!$T8*100,1)</f>
        <v>0</v>
      </c>
      <c r="O8" s="32">
        <f>ROUND('当年度'!O8/'当年度'!$T8*100,1)</f>
        <v>0</v>
      </c>
      <c r="P8" s="32">
        <f>ROUND('当年度'!P8/'当年度'!$T8*100,1)</f>
        <v>0</v>
      </c>
      <c r="Q8" s="32">
        <f>ROUND('当年度'!Q8/'当年度'!$T8*100,1)</f>
        <v>0</v>
      </c>
      <c r="R8" s="32">
        <f>ROUND('当年度'!R8/'当年度'!$T8*100,1)</f>
        <v>0</v>
      </c>
      <c r="S8" s="32">
        <f>ROUND('当年度'!S8/'当年度'!$T8*100,1)</f>
        <v>11.3</v>
      </c>
      <c r="T8" s="32">
        <f>ROUND('当年度'!T8/'当年度'!$T8*100,1)</f>
        <v>100</v>
      </c>
      <c r="U8" s="67">
        <f>ROUND('当年度'!U8/'当年度'!$T8*100,1)</f>
        <v>2</v>
      </c>
      <c r="V8" s="67">
        <f>ROUND('当年度'!V8/'当年度'!$T8*100,1)</f>
        <v>8.7</v>
      </c>
      <c r="W8" s="67">
        <f>ROUND('当年度'!W8/'当年度'!$T8*100,1)</f>
        <v>8.9</v>
      </c>
      <c r="X8" s="7"/>
      <c r="Y8" s="8"/>
      <c r="Z8" s="8"/>
      <c r="AA8" s="8"/>
    </row>
    <row r="9" spans="2:27" ht="24.75" customHeight="1">
      <c r="B9" s="13" t="s">
        <v>25</v>
      </c>
      <c r="C9" s="32">
        <f>ROUND('当年度'!C9/'当年度'!$T9*100,1)</f>
        <v>6.3</v>
      </c>
      <c r="D9" s="32">
        <f>ROUND('当年度'!D9/'当年度'!$T9*100,1)</f>
        <v>2.4</v>
      </c>
      <c r="E9" s="32">
        <f>ROUND('当年度'!E9/'当年度'!$T9*100,1)</f>
        <v>3.6</v>
      </c>
      <c r="F9" s="32">
        <f>ROUND('当年度'!F9/'当年度'!$T9*100,1)</f>
        <v>0</v>
      </c>
      <c r="G9" s="32">
        <f>ROUND('当年度'!G9/'当年度'!$T9*100,1)</f>
        <v>0.3</v>
      </c>
      <c r="H9" s="32">
        <f>ROUND('当年度'!H9/'当年度'!$T9*100,1)</f>
        <v>0</v>
      </c>
      <c r="I9" s="32">
        <f>ROUND('当年度'!I9/'当年度'!$T9*100,1)</f>
        <v>0</v>
      </c>
      <c r="J9" s="32">
        <f>ROUND('当年度'!J9/'当年度'!$T9*100,1)</f>
        <v>0</v>
      </c>
      <c r="K9" s="32">
        <f>ROUND('当年度'!K9/'当年度'!$T9*100,1)</f>
        <v>0</v>
      </c>
      <c r="L9" s="32">
        <f>ROUND('当年度'!L9/'当年度'!$T9*100,1)</f>
        <v>0.1</v>
      </c>
      <c r="M9" s="32">
        <f>ROUND('当年度'!M9/'当年度'!$T9*100,1)</f>
        <v>0.1</v>
      </c>
      <c r="N9" s="32">
        <f>ROUND('当年度'!N9/'当年度'!$T9*100,1)</f>
        <v>0</v>
      </c>
      <c r="O9" s="32">
        <f>ROUND('当年度'!O9/'当年度'!$T9*100,1)</f>
        <v>0</v>
      </c>
      <c r="P9" s="32">
        <f>ROUND('当年度'!P9/'当年度'!$T9*100,1)</f>
        <v>0</v>
      </c>
      <c r="Q9" s="32">
        <f>ROUND('当年度'!Q9/'当年度'!$T9*100,1)</f>
        <v>0</v>
      </c>
      <c r="R9" s="32">
        <f>ROUND('当年度'!R9/'当年度'!$T9*100,1)</f>
        <v>0</v>
      </c>
      <c r="S9" s="32">
        <f>ROUND('当年度'!S9/'当年度'!$T9*100,1)</f>
        <v>6.4</v>
      </c>
      <c r="T9" s="32">
        <f>ROUND('当年度'!T9/'当年度'!$T9*100,1)</f>
        <v>100</v>
      </c>
      <c r="U9" s="68">
        <f>ROUND('当年度'!U9/'当年度'!$T9*100,1)</f>
        <v>2.4</v>
      </c>
      <c r="V9" s="68">
        <f>ROUND('当年度'!V9/'当年度'!$T9*100,1)</f>
        <v>3.6</v>
      </c>
      <c r="W9" s="68">
        <f>ROUND('当年度'!W9/'当年度'!$T9*100,1)</f>
        <v>3.9</v>
      </c>
      <c r="X9" s="7"/>
      <c r="Y9" s="8"/>
      <c r="Z9" s="8"/>
      <c r="AA9" s="8"/>
    </row>
    <row r="10" spans="2:27" ht="24.75" customHeight="1">
      <c r="B10" s="13" t="s">
        <v>26</v>
      </c>
      <c r="C10" s="32">
        <f>ROUND('当年度'!C10/'当年度'!$T10*100,1)</f>
        <v>10.3</v>
      </c>
      <c r="D10" s="32">
        <f>ROUND('当年度'!D10/'当年度'!$T10*100,1)</f>
        <v>5.4</v>
      </c>
      <c r="E10" s="32">
        <f>ROUND('当年度'!E10/'当年度'!$T10*100,1)</f>
        <v>4.7</v>
      </c>
      <c r="F10" s="32">
        <f>ROUND('当年度'!F10/'当年度'!$T10*100,1)</f>
        <v>0</v>
      </c>
      <c r="G10" s="32">
        <f>ROUND('当年度'!G10/'当年度'!$T10*100,1)</f>
        <v>0.2</v>
      </c>
      <c r="H10" s="32">
        <f>ROUND('当年度'!H10/'当年度'!$T10*100,1)</f>
        <v>0</v>
      </c>
      <c r="I10" s="32">
        <f>ROUND('当年度'!I10/'当年度'!$T10*100,1)</f>
        <v>0</v>
      </c>
      <c r="J10" s="32">
        <f>ROUND('当年度'!J10/'当年度'!$T10*100,1)</f>
        <v>0</v>
      </c>
      <c r="K10" s="32">
        <f>ROUND('当年度'!K10/'当年度'!$T10*100,1)</f>
        <v>0</v>
      </c>
      <c r="L10" s="32">
        <f>ROUND('当年度'!L10/'当年度'!$T10*100,1)</f>
        <v>0.1</v>
      </c>
      <c r="M10" s="32">
        <f>ROUND('当年度'!M10/'当年度'!$T10*100,1)</f>
        <v>0.1</v>
      </c>
      <c r="N10" s="32">
        <f>ROUND('当年度'!N10/'当年度'!$T10*100,1)</f>
        <v>0.1</v>
      </c>
      <c r="O10" s="32">
        <f>ROUND('当年度'!O10/'当年度'!$T10*100,1)</f>
        <v>0</v>
      </c>
      <c r="P10" s="32">
        <f>ROUND('当年度'!P10/'当年度'!$T10*100,1)</f>
        <v>0</v>
      </c>
      <c r="Q10" s="32">
        <f>ROUND('当年度'!Q10/'当年度'!$T10*100,1)</f>
        <v>0</v>
      </c>
      <c r="R10" s="32">
        <f>ROUND('当年度'!R10/'当年度'!$T10*100,1)</f>
        <v>0</v>
      </c>
      <c r="S10" s="32">
        <f>ROUND('当年度'!S10/'当年度'!$T10*100,1)</f>
        <v>10.4</v>
      </c>
      <c r="T10" s="32">
        <f>ROUND('当年度'!T10/'当年度'!$T10*100,1)</f>
        <v>100</v>
      </c>
      <c r="U10" s="68">
        <f>ROUND('当年度'!U10/'当年度'!$T10*100,1)</f>
        <v>5.4</v>
      </c>
      <c r="V10" s="68">
        <f>ROUND('当年度'!V10/'当年度'!$T10*100,1)</f>
        <v>4.7</v>
      </c>
      <c r="W10" s="68">
        <f>ROUND('当年度'!W10/'当年度'!$T10*100,1)</f>
        <v>4.9</v>
      </c>
      <c r="X10" s="7"/>
      <c r="Y10" s="8"/>
      <c r="Z10" s="8"/>
      <c r="AA10" s="8"/>
    </row>
    <row r="11" spans="2:27" ht="24.75" customHeight="1">
      <c r="B11" s="13" t="s">
        <v>27</v>
      </c>
      <c r="C11" s="32">
        <f>ROUND('当年度'!C11/'当年度'!$T11*100,1)</f>
        <v>6.3</v>
      </c>
      <c r="D11" s="32">
        <f>ROUND('当年度'!D11/'当年度'!$T11*100,1)</f>
        <v>2.6</v>
      </c>
      <c r="E11" s="32">
        <f>ROUND('当年度'!E11/'当年度'!$T11*100,1)</f>
        <v>3.4</v>
      </c>
      <c r="F11" s="32">
        <f>ROUND('当年度'!F11/'当年度'!$T11*100,1)</f>
        <v>0</v>
      </c>
      <c r="G11" s="32">
        <f>ROUND('当年度'!G11/'当年度'!$T11*100,1)</f>
        <v>0.2</v>
      </c>
      <c r="H11" s="32">
        <f>ROUND('当年度'!H11/'当年度'!$T11*100,1)</f>
        <v>0</v>
      </c>
      <c r="I11" s="32">
        <f>ROUND('当年度'!I11/'当年度'!$T11*100,1)</f>
        <v>0.1</v>
      </c>
      <c r="J11" s="32">
        <f>ROUND('当年度'!J11/'当年度'!$T11*100,1)</f>
        <v>0.1</v>
      </c>
      <c r="K11" s="32">
        <f>ROUND('当年度'!K11/'当年度'!$T11*100,1)</f>
        <v>0</v>
      </c>
      <c r="L11" s="32">
        <f>ROUND('当年度'!L11/'当年度'!$T11*100,1)</f>
        <v>0.1</v>
      </c>
      <c r="M11" s="32">
        <f>ROUND('当年度'!M11/'当年度'!$T11*100,1)</f>
        <v>0</v>
      </c>
      <c r="N11" s="32">
        <f>ROUND('当年度'!N11/'当年度'!$T11*100,1)</f>
        <v>0.1</v>
      </c>
      <c r="O11" s="32">
        <f>ROUND('当年度'!O11/'当年度'!$T11*100,1)</f>
        <v>0</v>
      </c>
      <c r="P11" s="32">
        <f>ROUND('当年度'!P11/'当年度'!$T11*100,1)</f>
        <v>0</v>
      </c>
      <c r="Q11" s="32">
        <f>ROUND('当年度'!Q11/'当年度'!$T11*100,1)</f>
        <v>0</v>
      </c>
      <c r="R11" s="32">
        <f>ROUND('当年度'!R11/'当年度'!$T11*100,1)</f>
        <v>0</v>
      </c>
      <c r="S11" s="32">
        <f>ROUND('当年度'!S11/'当年度'!$T11*100,1)</f>
        <v>6.4</v>
      </c>
      <c r="T11" s="32">
        <f>ROUND('当年度'!T11/'当年度'!$T11*100,1)</f>
        <v>100</v>
      </c>
      <c r="U11" s="68">
        <f>ROUND('当年度'!U11/'当年度'!$T11*100,1)</f>
        <v>2.6</v>
      </c>
      <c r="V11" s="68">
        <f>ROUND('当年度'!V11/'当年度'!$T11*100,1)</f>
        <v>3.4</v>
      </c>
      <c r="W11" s="68">
        <f>ROUND('当年度'!W11/'当年度'!$T11*100,1)</f>
        <v>3.6</v>
      </c>
      <c r="X11" s="7"/>
      <c r="Y11" s="8"/>
      <c r="Z11" s="8"/>
      <c r="AA11" s="8"/>
    </row>
    <row r="12" spans="2:27" ht="24.75" customHeight="1">
      <c r="B12" s="13" t="s">
        <v>28</v>
      </c>
      <c r="C12" s="32">
        <f>ROUND('当年度'!C12/'当年度'!$T12*100,1)</f>
        <v>5.4</v>
      </c>
      <c r="D12" s="32">
        <f>ROUND('当年度'!D12/'当年度'!$T12*100,1)</f>
        <v>2.8</v>
      </c>
      <c r="E12" s="32">
        <f>ROUND('当年度'!E12/'当年度'!$T12*100,1)</f>
        <v>2.6</v>
      </c>
      <c r="F12" s="32">
        <f>ROUND('当年度'!F12/'当年度'!$T12*100,1)</f>
        <v>0</v>
      </c>
      <c r="G12" s="32">
        <f>ROUND('当年度'!G12/'当年度'!$T12*100,1)</f>
        <v>0.1</v>
      </c>
      <c r="H12" s="32">
        <f>ROUND('当年度'!H12/'当年度'!$T12*100,1)</f>
        <v>0</v>
      </c>
      <c r="I12" s="32">
        <f>ROUND('当年度'!I12/'当年度'!$T12*100,1)</f>
        <v>0</v>
      </c>
      <c r="J12" s="32">
        <f>ROUND('当年度'!J12/'当年度'!$T12*100,1)</f>
        <v>0</v>
      </c>
      <c r="K12" s="32">
        <f>ROUND('当年度'!K12/'当年度'!$T12*100,1)</f>
        <v>0</v>
      </c>
      <c r="L12" s="32">
        <f>ROUND('当年度'!L12/'当年度'!$T12*100,1)</f>
        <v>0.3</v>
      </c>
      <c r="M12" s="32">
        <f>ROUND('当年度'!M12/'当年度'!$T12*100,1)</f>
        <v>0.2</v>
      </c>
      <c r="N12" s="32">
        <f>ROUND('当年度'!N12/'当年度'!$T12*100,1)</f>
        <v>0.1</v>
      </c>
      <c r="O12" s="32">
        <f>ROUND('当年度'!O12/'当年度'!$T12*100,1)</f>
        <v>0</v>
      </c>
      <c r="P12" s="32">
        <f>ROUND('当年度'!P12/'当年度'!$T12*100,1)</f>
        <v>0</v>
      </c>
      <c r="Q12" s="32">
        <f>ROUND('当年度'!Q12/'当年度'!$T12*100,1)</f>
        <v>0</v>
      </c>
      <c r="R12" s="32">
        <f>ROUND('当年度'!R12/'当年度'!$T12*100,1)</f>
        <v>0</v>
      </c>
      <c r="S12" s="32">
        <f>ROUND('当年度'!S12/'当年度'!$T12*100,1)</f>
        <v>5.7</v>
      </c>
      <c r="T12" s="32">
        <f>ROUND('当年度'!T12/'当年度'!$T12*100,1)</f>
        <v>100</v>
      </c>
      <c r="U12" s="68">
        <f>ROUND('当年度'!U12/'当年度'!$T12*100,1)</f>
        <v>2.8</v>
      </c>
      <c r="V12" s="68">
        <f>ROUND('当年度'!V12/'当年度'!$T12*100,1)</f>
        <v>2.6</v>
      </c>
      <c r="W12" s="68">
        <f>ROUND('当年度'!W12/'当年度'!$T12*100,1)</f>
        <v>2.6</v>
      </c>
      <c r="X12" s="7"/>
      <c r="Y12" s="8"/>
      <c r="Z12" s="8"/>
      <c r="AA12" s="8"/>
    </row>
    <row r="13" spans="2:27" ht="24.75" customHeight="1">
      <c r="B13" s="13" t="s">
        <v>29</v>
      </c>
      <c r="C13" s="32">
        <f>ROUND('当年度'!C13/'当年度'!$T13*100,1)</f>
        <v>8.7</v>
      </c>
      <c r="D13" s="32">
        <f>ROUND('当年度'!D13/'当年度'!$T13*100,1)</f>
        <v>1</v>
      </c>
      <c r="E13" s="32">
        <f>ROUND('当年度'!E13/'当年度'!$T13*100,1)</f>
        <v>7.4</v>
      </c>
      <c r="F13" s="32">
        <f>ROUND('当年度'!F13/'当年度'!$T13*100,1)</f>
        <v>0</v>
      </c>
      <c r="G13" s="32">
        <f>ROUND('当年度'!G13/'当年度'!$T13*100,1)</f>
        <v>0.3</v>
      </c>
      <c r="H13" s="32">
        <f>ROUND('当年度'!H13/'当年度'!$T13*100,1)</f>
        <v>0</v>
      </c>
      <c r="I13" s="32">
        <f>ROUND('当年度'!I13/'当年度'!$T13*100,1)</f>
        <v>0</v>
      </c>
      <c r="J13" s="32">
        <f>ROUND('当年度'!J13/'当年度'!$T13*100,1)</f>
        <v>0</v>
      </c>
      <c r="K13" s="32">
        <f>ROUND('当年度'!K13/'当年度'!$T13*100,1)</f>
        <v>0</v>
      </c>
      <c r="L13" s="32">
        <f>ROUND('当年度'!L13/'当年度'!$T13*100,1)</f>
        <v>0.3</v>
      </c>
      <c r="M13" s="32">
        <f>ROUND('当年度'!M13/'当年度'!$T13*100,1)</f>
        <v>0.3</v>
      </c>
      <c r="N13" s="32">
        <f>ROUND('当年度'!N13/'当年度'!$T13*100,1)</f>
        <v>0</v>
      </c>
      <c r="O13" s="32">
        <f>ROUND('当年度'!O13/'当年度'!$T13*100,1)</f>
        <v>0</v>
      </c>
      <c r="P13" s="32">
        <f>ROUND('当年度'!P13/'当年度'!$T13*100,1)</f>
        <v>0</v>
      </c>
      <c r="Q13" s="32">
        <f>ROUND('当年度'!Q13/'当年度'!$T13*100,1)</f>
        <v>0</v>
      </c>
      <c r="R13" s="32">
        <f>ROUND('当年度'!R13/'当年度'!$T13*100,1)</f>
        <v>0</v>
      </c>
      <c r="S13" s="32">
        <f>ROUND('当年度'!S13/'当年度'!$T13*100,1)</f>
        <v>9.1</v>
      </c>
      <c r="T13" s="32">
        <f>ROUND('当年度'!T13/'当年度'!$T13*100,1)</f>
        <v>100</v>
      </c>
      <c r="U13" s="68">
        <f>ROUND('当年度'!U13/'当年度'!$T13*100,1)</f>
        <v>1</v>
      </c>
      <c r="V13" s="68">
        <f>ROUND('当年度'!V13/'当年度'!$T13*100,1)</f>
        <v>7.4</v>
      </c>
      <c r="W13" s="68">
        <f>ROUND('当年度'!W13/'当年度'!$T13*100,1)</f>
        <v>7.8</v>
      </c>
      <c r="X13" s="7"/>
      <c r="Y13" s="8"/>
      <c r="Z13" s="8"/>
      <c r="AA13" s="8"/>
    </row>
    <row r="14" spans="2:27" ht="24.75" customHeight="1">
      <c r="B14" s="13" t="s">
        <v>30</v>
      </c>
      <c r="C14" s="32">
        <f>ROUND('当年度'!C14/'当年度'!$T14*100,1)</f>
        <v>10.2</v>
      </c>
      <c r="D14" s="32">
        <f>ROUND('当年度'!D14/'当年度'!$T14*100,1)</f>
        <v>5.2</v>
      </c>
      <c r="E14" s="32">
        <f>ROUND('当年度'!E14/'当年度'!$T14*100,1)</f>
        <v>5.1</v>
      </c>
      <c r="F14" s="32">
        <f>ROUND('当年度'!F14/'当年度'!$T14*100,1)</f>
        <v>0</v>
      </c>
      <c r="G14" s="32">
        <f>ROUND('当年度'!G14/'当年度'!$T14*100,1)</f>
        <v>0</v>
      </c>
      <c r="H14" s="32">
        <f>ROUND('当年度'!H14/'当年度'!$T14*100,1)</f>
        <v>0</v>
      </c>
      <c r="I14" s="32">
        <f>ROUND('当年度'!I14/'当年度'!$T14*100,1)</f>
        <v>0</v>
      </c>
      <c r="J14" s="32">
        <f>ROUND('当年度'!J14/'当年度'!$T14*100,1)</f>
        <v>0</v>
      </c>
      <c r="K14" s="32">
        <f>ROUND('当年度'!K14/'当年度'!$T14*100,1)</f>
        <v>0</v>
      </c>
      <c r="L14" s="32">
        <f>ROUND('当年度'!L14/'当年度'!$T14*100,1)</f>
        <v>0</v>
      </c>
      <c r="M14" s="32">
        <f>ROUND('当年度'!M14/'当年度'!$T14*100,1)</f>
        <v>0</v>
      </c>
      <c r="N14" s="32">
        <f>ROUND('当年度'!N14/'当年度'!$T14*100,1)</f>
        <v>0</v>
      </c>
      <c r="O14" s="32">
        <f>ROUND('当年度'!O14/'当年度'!$T14*100,1)</f>
        <v>0</v>
      </c>
      <c r="P14" s="32">
        <f>ROUND('当年度'!P14/'当年度'!$T14*100,1)</f>
        <v>0</v>
      </c>
      <c r="Q14" s="32">
        <f>ROUND('当年度'!Q14/'当年度'!$T14*100,1)</f>
        <v>0</v>
      </c>
      <c r="R14" s="32">
        <f>ROUND('当年度'!R14/'当年度'!$T14*100,1)</f>
        <v>0</v>
      </c>
      <c r="S14" s="32">
        <f>ROUND('当年度'!S14/'当年度'!$T14*100,1)</f>
        <v>10.3</v>
      </c>
      <c r="T14" s="32">
        <f>ROUND('当年度'!T14/'当年度'!$T14*100,1)</f>
        <v>100</v>
      </c>
      <c r="U14" s="68">
        <f>ROUND('当年度'!U14/'当年度'!$T14*100,1)</f>
        <v>5.2</v>
      </c>
      <c r="V14" s="68">
        <f>ROUND('当年度'!V14/'当年度'!$T14*100,1)</f>
        <v>5.1</v>
      </c>
      <c r="W14" s="68">
        <f>ROUND('当年度'!W14/'当年度'!$T14*100,1)</f>
        <v>5.1</v>
      </c>
      <c r="X14" s="7"/>
      <c r="Y14" s="8"/>
      <c r="Z14" s="8"/>
      <c r="AA14" s="8"/>
    </row>
    <row r="15" spans="2:27" ht="24.75" customHeight="1">
      <c r="B15" s="13" t="s">
        <v>31</v>
      </c>
      <c r="C15" s="32">
        <f>ROUND('当年度'!C15/'当年度'!$T15*100,1)</f>
        <v>14.4</v>
      </c>
      <c r="D15" s="32">
        <f>ROUND('当年度'!D15/'当年度'!$T15*100,1)</f>
        <v>9.4</v>
      </c>
      <c r="E15" s="32">
        <f>ROUND('当年度'!E15/'当年度'!$T15*100,1)</f>
        <v>4.9</v>
      </c>
      <c r="F15" s="32">
        <f>ROUND('当年度'!F15/'当年度'!$T15*100,1)</f>
        <v>0</v>
      </c>
      <c r="G15" s="32">
        <f>ROUND('当年度'!G15/'当年度'!$T15*100,1)</f>
        <v>0.1</v>
      </c>
      <c r="H15" s="32">
        <f>ROUND('当年度'!H15/'当年度'!$T15*100,1)</f>
        <v>0</v>
      </c>
      <c r="I15" s="32">
        <f>ROUND('当年度'!I15/'当年度'!$T15*100,1)</f>
        <v>0</v>
      </c>
      <c r="J15" s="32">
        <f>ROUND('当年度'!J15/'当年度'!$T15*100,1)</f>
        <v>0</v>
      </c>
      <c r="K15" s="32">
        <f>ROUND('当年度'!K15/'当年度'!$T15*100,1)</f>
        <v>0</v>
      </c>
      <c r="L15" s="32">
        <f>ROUND('当年度'!L15/'当年度'!$T15*100,1)</f>
        <v>0.2</v>
      </c>
      <c r="M15" s="32">
        <f>ROUND('当年度'!M15/'当年度'!$T15*100,1)</f>
        <v>0.1</v>
      </c>
      <c r="N15" s="32">
        <f>ROUND('当年度'!N15/'当年度'!$T15*100,1)</f>
        <v>0.1</v>
      </c>
      <c r="O15" s="32">
        <f>ROUND('当年度'!O15/'当年度'!$T15*100,1)</f>
        <v>0</v>
      </c>
      <c r="P15" s="32">
        <f>ROUND('当年度'!P15/'当年度'!$T15*100,1)</f>
        <v>0</v>
      </c>
      <c r="Q15" s="32">
        <f>ROUND('当年度'!Q15/'当年度'!$T15*100,1)</f>
        <v>0</v>
      </c>
      <c r="R15" s="32">
        <f>ROUND('当年度'!R15/'当年度'!$T15*100,1)</f>
        <v>0</v>
      </c>
      <c r="S15" s="32">
        <f>ROUND('当年度'!S15/'当年度'!$T15*100,1)</f>
        <v>14.6</v>
      </c>
      <c r="T15" s="32">
        <f>ROUND('当年度'!T15/'当年度'!$T15*100,1)</f>
        <v>100</v>
      </c>
      <c r="U15" s="68">
        <f>ROUND('当年度'!U15/'当年度'!$T15*100,1)</f>
        <v>9.4</v>
      </c>
      <c r="V15" s="68">
        <f>ROUND('当年度'!V15/'当年度'!$T15*100,1)</f>
        <v>4.9</v>
      </c>
      <c r="W15" s="68">
        <f>ROUND('当年度'!W15/'当年度'!$T15*100,1)</f>
        <v>5.1</v>
      </c>
      <c r="X15" s="7"/>
      <c r="Y15" s="8"/>
      <c r="Z15" s="8"/>
      <c r="AA15" s="8"/>
    </row>
    <row r="16" spans="2:27" ht="24.75" customHeight="1">
      <c r="B16" s="13" t="s">
        <v>32</v>
      </c>
      <c r="C16" s="32">
        <f>ROUND('当年度'!C16/'当年度'!$T16*100,1)</f>
        <v>11</v>
      </c>
      <c r="D16" s="32">
        <f>ROUND('当年度'!D16/'当年度'!$T16*100,1)</f>
        <v>6.2</v>
      </c>
      <c r="E16" s="32">
        <f>ROUND('当年度'!E16/'当年度'!$T16*100,1)</f>
        <v>4.7</v>
      </c>
      <c r="F16" s="32">
        <f>ROUND('当年度'!F16/'当年度'!$T16*100,1)</f>
        <v>0</v>
      </c>
      <c r="G16" s="32">
        <f>ROUND('当年度'!G16/'当年度'!$T16*100,1)</f>
        <v>0.1</v>
      </c>
      <c r="H16" s="32">
        <f>ROUND('当年度'!H16/'当年度'!$T16*100,1)</f>
        <v>0</v>
      </c>
      <c r="I16" s="32">
        <f>ROUND('当年度'!I16/'当年度'!$T16*100,1)</f>
        <v>0</v>
      </c>
      <c r="J16" s="32">
        <f>ROUND('当年度'!J16/'当年度'!$T16*100,1)</f>
        <v>0</v>
      </c>
      <c r="K16" s="32">
        <f>ROUND('当年度'!K16/'当年度'!$T16*100,1)</f>
        <v>0</v>
      </c>
      <c r="L16" s="32">
        <f>ROUND('当年度'!L16/'当年度'!$T16*100,1)</f>
        <v>0.9</v>
      </c>
      <c r="M16" s="32">
        <f>ROUND('当年度'!M16/'当年度'!$T16*100,1)</f>
        <v>0.7</v>
      </c>
      <c r="N16" s="32">
        <f>ROUND('当年度'!N16/'当年度'!$T16*100,1)</f>
        <v>0.2</v>
      </c>
      <c r="O16" s="32">
        <f>ROUND('当年度'!O16/'当年度'!$T16*100,1)</f>
        <v>0</v>
      </c>
      <c r="P16" s="32">
        <f>ROUND('当年度'!P16/'当年度'!$T16*100,1)</f>
        <v>0</v>
      </c>
      <c r="Q16" s="32">
        <f>ROUND('当年度'!Q16/'当年度'!$T16*100,1)</f>
        <v>0</v>
      </c>
      <c r="R16" s="32">
        <f>ROUND('当年度'!R16/'当年度'!$T16*100,1)</f>
        <v>0</v>
      </c>
      <c r="S16" s="32">
        <f>ROUND('当年度'!S16/'当年度'!$T16*100,1)</f>
        <v>11.9</v>
      </c>
      <c r="T16" s="32">
        <f>ROUND('当年度'!T16/'当年度'!$T16*100,1)</f>
        <v>100</v>
      </c>
      <c r="U16" s="67">
        <f>ROUND('当年度'!U16/'当年度'!$T16*100,1)</f>
        <v>6.2</v>
      </c>
      <c r="V16" s="67">
        <f>ROUND('当年度'!V16/'当年度'!$T16*100,1)</f>
        <v>4.7</v>
      </c>
      <c r="W16" s="67">
        <f>ROUND('当年度'!W16/'当年度'!$T16*100,1)</f>
        <v>4.8</v>
      </c>
      <c r="X16" s="7"/>
      <c r="Y16" s="8"/>
      <c r="Z16" s="8"/>
      <c r="AA16" s="8"/>
    </row>
    <row r="17" spans="2:27" ht="24.75" customHeight="1">
      <c r="B17" s="14" t="s">
        <v>52</v>
      </c>
      <c r="C17" s="76">
        <f>ROUND('当年度'!C17/'当年度'!$T17*100,1)</f>
        <v>8.3</v>
      </c>
      <c r="D17" s="76">
        <f>ROUND('当年度'!D17/'当年度'!$T17*100,1)</f>
        <v>2.3</v>
      </c>
      <c r="E17" s="76">
        <f>ROUND('当年度'!E17/'当年度'!$T17*100,1)</f>
        <v>5.9</v>
      </c>
      <c r="F17" s="76">
        <f>ROUND('当年度'!F17/'当年度'!$T17*100,1)</f>
        <v>0</v>
      </c>
      <c r="G17" s="76">
        <f>ROUND('当年度'!G17/'当年度'!$T17*100,1)</f>
        <v>0.1</v>
      </c>
      <c r="H17" s="76">
        <f>ROUND('当年度'!H17/'当年度'!$T17*100,1)</f>
        <v>0</v>
      </c>
      <c r="I17" s="76">
        <f>ROUND('当年度'!I17/'当年度'!$T17*100,1)</f>
        <v>0</v>
      </c>
      <c r="J17" s="76">
        <f>ROUND('当年度'!J17/'当年度'!$T17*100,1)</f>
        <v>0</v>
      </c>
      <c r="K17" s="76">
        <f>ROUND('当年度'!K17/'当年度'!$T17*100,1)</f>
        <v>0</v>
      </c>
      <c r="L17" s="76">
        <f>ROUND('当年度'!L17/'当年度'!$T17*100,1)</f>
        <v>0.3</v>
      </c>
      <c r="M17" s="76">
        <f>ROUND('当年度'!M17/'当年度'!$T17*100,1)</f>
        <v>0.3</v>
      </c>
      <c r="N17" s="76">
        <f>ROUND('当年度'!N17/'当年度'!$T17*100,1)</f>
        <v>0</v>
      </c>
      <c r="O17" s="76">
        <f>ROUND('当年度'!O17/'当年度'!$T17*100,1)</f>
        <v>0</v>
      </c>
      <c r="P17" s="76">
        <f>ROUND('当年度'!P17/'当年度'!$T17*100,1)</f>
        <v>0</v>
      </c>
      <c r="Q17" s="76">
        <f>ROUND('当年度'!Q17/'当年度'!$T17*100,1)</f>
        <v>0</v>
      </c>
      <c r="R17" s="76">
        <f>ROUND('当年度'!R17/'当年度'!$T17*100,1)</f>
        <v>0</v>
      </c>
      <c r="S17" s="76">
        <f>ROUND('当年度'!S17/'当年度'!$T17*100,1)</f>
        <v>8.6</v>
      </c>
      <c r="T17" s="76">
        <f>ROUND('当年度'!T17/'当年度'!$T17*100,1)</f>
        <v>100</v>
      </c>
      <c r="U17" s="68">
        <f>ROUND('当年度'!U17/'当年度'!$T17*100,1)</f>
        <v>2.3</v>
      </c>
      <c r="V17" s="68">
        <f>ROUND('当年度'!V17/'当年度'!$T17*100,1)</f>
        <v>5.9</v>
      </c>
      <c r="W17" s="68">
        <f>ROUND('当年度'!W17/'当年度'!$T17*100,1)</f>
        <v>6</v>
      </c>
      <c r="X17" s="7"/>
      <c r="Y17" s="8"/>
      <c r="Z17" s="8"/>
      <c r="AA17" s="8"/>
    </row>
    <row r="18" spans="2:27" ht="24.75" customHeight="1">
      <c r="B18" s="14" t="s">
        <v>53</v>
      </c>
      <c r="C18" s="76">
        <f>ROUND('当年度'!C18/'当年度'!$T18*100,1)</f>
        <v>3.2</v>
      </c>
      <c r="D18" s="76">
        <f>ROUND('当年度'!D18/'当年度'!$T18*100,1)</f>
        <v>0.5</v>
      </c>
      <c r="E18" s="76">
        <f>ROUND('当年度'!E18/'当年度'!$T18*100,1)</f>
        <v>2.4</v>
      </c>
      <c r="F18" s="76">
        <f>ROUND('当年度'!F18/'当年度'!$T18*100,1)</f>
        <v>0</v>
      </c>
      <c r="G18" s="76">
        <f>ROUND('当年度'!G18/'当年度'!$T18*100,1)</f>
        <v>0.3</v>
      </c>
      <c r="H18" s="76">
        <f>ROUND('当年度'!H18/'当年度'!$T18*100,1)</f>
        <v>0</v>
      </c>
      <c r="I18" s="76">
        <f>ROUND('当年度'!I18/'当年度'!$T18*100,1)</f>
        <v>0</v>
      </c>
      <c r="J18" s="76">
        <f>ROUND('当年度'!J18/'当年度'!$T18*100,1)</f>
        <v>0</v>
      </c>
      <c r="K18" s="76">
        <f>ROUND('当年度'!K18/'当年度'!$T18*100,1)</f>
        <v>0</v>
      </c>
      <c r="L18" s="76">
        <f>ROUND('当年度'!L18/'当年度'!$T18*100,1)</f>
        <v>0</v>
      </c>
      <c r="M18" s="76">
        <f>ROUND('当年度'!M18/'当年度'!$T18*100,1)</f>
        <v>0</v>
      </c>
      <c r="N18" s="76">
        <f>ROUND('当年度'!N18/'当年度'!$T18*100,1)</f>
        <v>0</v>
      </c>
      <c r="O18" s="76">
        <f>ROUND('当年度'!O18/'当年度'!$T18*100,1)</f>
        <v>0</v>
      </c>
      <c r="P18" s="76">
        <f>ROUND('当年度'!P18/'当年度'!$T18*100,1)</f>
        <v>0</v>
      </c>
      <c r="Q18" s="76">
        <f>ROUND('当年度'!Q18/'当年度'!$T18*100,1)</f>
        <v>0</v>
      </c>
      <c r="R18" s="76">
        <f>ROUND('当年度'!R18/'当年度'!$T18*100,1)</f>
        <v>0</v>
      </c>
      <c r="S18" s="76">
        <f>ROUND('当年度'!S18/'当年度'!$T18*100,1)</f>
        <v>3.2</v>
      </c>
      <c r="T18" s="76">
        <f>ROUND('当年度'!T18/'当年度'!$T18*100,1)</f>
        <v>100</v>
      </c>
      <c r="U18" s="68">
        <f>ROUND('当年度'!U18/'当年度'!$T18*100,1)</f>
        <v>0.5</v>
      </c>
      <c r="V18" s="68">
        <f>ROUND('当年度'!V18/'当年度'!$T18*100,1)</f>
        <v>2.4</v>
      </c>
      <c r="W18" s="68">
        <f>ROUND('当年度'!W18/'当年度'!$T18*100,1)</f>
        <v>2.8</v>
      </c>
      <c r="X18" s="7"/>
      <c r="Y18" s="8"/>
      <c r="Z18" s="8"/>
      <c r="AA18" s="8"/>
    </row>
    <row r="19" spans="2:27" ht="24.75" customHeight="1">
      <c r="B19" s="15" t="s">
        <v>54</v>
      </c>
      <c r="C19" s="33">
        <f>ROUND('当年度'!C19/'当年度'!$T19*100,1)</f>
        <v>6.9</v>
      </c>
      <c r="D19" s="33">
        <f>ROUND('当年度'!D19/'当年度'!$T19*100,1)</f>
        <v>2.8</v>
      </c>
      <c r="E19" s="33">
        <f>ROUND('当年度'!E19/'当年度'!$T19*100,1)</f>
        <v>3.9</v>
      </c>
      <c r="F19" s="33">
        <f>ROUND('当年度'!F19/'当年度'!$T19*100,1)</f>
        <v>0</v>
      </c>
      <c r="G19" s="33">
        <f>ROUND('当年度'!G19/'当年度'!$T19*100,1)</f>
        <v>0.3</v>
      </c>
      <c r="H19" s="33">
        <f>ROUND('当年度'!H19/'当年度'!$T19*100,1)</f>
        <v>0</v>
      </c>
      <c r="I19" s="33">
        <f>ROUND('当年度'!I19/'当年度'!$T19*100,1)</f>
        <v>0</v>
      </c>
      <c r="J19" s="33">
        <f>ROUND('当年度'!J19/'当年度'!$T19*100,1)</f>
        <v>0</v>
      </c>
      <c r="K19" s="33">
        <f>ROUND('当年度'!K19/'当年度'!$T19*100,1)</f>
        <v>0</v>
      </c>
      <c r="L19" s="33">
        <f>ROUND('当年度'!L19/'当年度'!$T19*100,1)</f>
        <v>0.4</v>
      </c>
      <c r="M19" s="33">
        <f>ROUND('当年度'!M19/'当年度'!$T19*100,1)</f>
        <v>0.2</v>
      </c>
      <c r="N19" s="33">
        <f>ROUND('当年度'!N19/'当年度'!$T19*100,1)</f>
        <v>0.2</v>
      </c>
      <c r="O19" s="33">
        <f>ROUND('当年度'!O19/'当年度'!$T19*100,1)</f>
        <v>0</v>
      </c>
      <c r="P19" s="33">
        <f>ROUND('当年度'!P19/'当年度'!$T19*100,1)</f>
        <v>0</v>
      </c>
      <c r="Q19" s="33">
        <f>ROUND('当年度'!Q19/'当年度'!$T19*100,1)</f>
        <v>0</v>
      </c>
      <c r="R19" s="33">
        <f>ROUND('当年度'!R19/'当年度'!$T19*100,1)</f>
        <v>0</v>
      </c>
      <c r="S19" s="33">
        <f>ROUND('当年度'!S19/'当年度'!$T19*100,1)</f>
        <v>7.3</v>
      </c>
      <c r="T19" s="33">
        <f>ROUND('当年度'!T19/'当年度'!$T19*100,1)</f>
        <v>100</v>
      </c>
      <c r="U19" s="69">
        <f>ROUND('当年度'!U19/'当年度'!$T19*100,1)</f>
        <v>2.8</v>
      </c>
      <c r="V19" s="69">
        <f>ROUND('当年度'!V19/'当年度'!$T19*100,1)</f>
        <v>3.9</v>
      </c>
      <c r="W19" s="69">
        <f>ROUND('当年度'!W19/'当年度'!$T19*100,1)</f>
        <v>4.1</v>
      </c>
      <c r="X19" s="7"/>
      <c r="Y19" s="8"/>
      <c r="Z19" s="8"/>
      <c r="AA19" s="8"/>
    </row>
    <row r="20" spans="2:27" ht="24.75" customHeight="1">
      <c r="B20" s="13" t="s">
        <v>33</v>
      </c>
      <c r="C20" s="32">
        <f>ROUND('当年度'!C20/'当年度'!$T20*100,1)</f>
        <v>11</v>
      </c>
      <c r="D20" s="32">
        <f>ROUND('当年度'!D20/'当年度'!$T20*100,1)</f>
        <v>6.9</v>
      </c>
      <c r="E20" s="32">
        <f>ROUND('当年度'!E20/'当年度'!$T20*100,1)</f>
        <v>3.4</v>
      </c>
      <c r="F20" s="32">
        <f>ROUND('当年度'!F20/'当年度'!$T20*100,1)</f>
        <v>0</v>
      </c>
      <c r="G20" s="32">
        <f>ROUND('当年度'!G20/'当年度'!$T20*100,1)</f>
        <v>0.7</v>
      </c>
      <c r="H20" s="32">
        <f>ROUND('当年度'!H20/'当年度'!$T20*100,1)</f>
        <v>0</v>
      </c>
      <c r="I20" s="32">
        <f>ROUND('当年度'!I20/'当年度'!$T20*100,1)</f>
        <v>0</v>
      </c>
      <c r="J20" s="32">
        <f>ROUND('当年度'!J20/'当年度'!$T20*100,1)</f>
        <v>0</v>
      </c>
      <c r="K20" s="32">
        <f>ROUND('当年度'!K20/'当年度'!$T20*100,1)</f>
        <v>0</v>
      </c>
      <c r="L20" s="32">
        <f>ROUND('当年度'!L20/'当年度'!$T20*100,1)</f>
        <v>0</v>
      </c>
      <c r="M20" s="32">
        <f>ROUND('当年度'!M20/'当年度'!$T20*100,1)</f>
        <v>0</v>
      </c>
      <c r="N20" s="32">
        <f>ROUND('当年度'!N20/'当年度'!$T20*100,1)</f>
        <v>0</v>
      </c>
      <c r="O20" s="32">
        <f>ROUND('当年度'!O20/'当年度'!$T20*100,1)</f>
        <v>0</v>
      </c>
      <c r="P20" s="32">
        <f>ROUND('当年度'!P20/'当年度'!$T20*100,1)</f>
        <v>0</v>
      </c>
      <c r="Q20" s="32">
        <f>ROUND('当年度'!Q20/'当年度'!$T20*100,1)</f>
        <v>0</v>
      </c>
      <c r="R20" s="32">
        <f>ROUND('当年度'!R20/'当年度'!$T20*100,1)</f>
        <v>0</v>
      </c>
      <c r="S20" s="32">
        <f>ROUND('当年度'!S20/'当年度'!$T20*100,1)</f>
        <v>11</v>
      </c>
      <c r="T20" s="32">
        <f>ROUND('当年度'!T20/'当年度'!$T20*100,1)</f>
        <v>100</v>
      </c>
      <c r="U20" s="68">
        <f>ROUND('当年度'!U20/'当年度'!$T20*100,1)</f>
        <v>6.9</v>
      </c>
      <c r="V20" s="68">
        <f>ROUND('当年度'!V20/'当年度'!$T20*100,1)</f>
        <v>3.4</v>
      </c>
      <c r="W20" s="68">
        <f>ROUND('当年度'!W20/'当年度'!$T20*100,1)</f>
        <v>4.1</v>
      </c>
      <c r="X20" s="7"/>
      <c r="Y20" s="8"/>
      <c r="Z20" s="8"/>
      <c r="AA20" s="8"/>
    </row>
    <row r="21" spans="2:27" ht="24.75" customHeight="1">
      <c r="B21" s="13" t="s">
        <v>34</v>
      </c>
      <c r="C21" s="32">
        <f>ROUND('当年度'!C21/'当年度'!$T21*100,1)</f>
        <v>6.7</v>
      </c>
      <c r="D21" s="32">
        <f>ROUND('当年度'!D21/'当年度'!$T21*100,1)</f>
        <v>1.6</v>
      </c>
      <c r="E21" s="32">
        <f>ROUND('当年度'!E21/'当年度'!$T21*100,1)</f>
        <v>4.5</v>
      </c>
      <c r="F21" s="32">
        <f>ROUND('当年度'!F21/'当年度'!$T21*100,1)</f>
        <v>0</v>
      </c>
      <c r="G21" s="32">
        <f>ROUND('当年度'!G21/'当年度'!$T21*100,1)</f>
        <v>0</v>
      </c>
      <c r="H21" s="32">
        <f>ROUND('当年度'!H21/'当年度'!$T21*100,1)</f>
        <v>0.5</v>
      </c>
      <c r="I21" s="32">
        <f>ROUND('当年度'!I21/'当年度'!$T21*100,1)</f>
        <v>0</v>
      </c>
      <c r="J21" s="32">
        <f>ROUND('当年度'!J21/'当年度'!$T21*100,1)</f>
        <v>0</v>
      </c>
      <c r="K21" s="32">
        <f>ROUND('当年度'!K21/'当年度'!$T21*100,1)</f>
        <v>0</v>
      </c>
      <c r="L21" s="32">
        <f>ROUND('当年度'!L21/'当年度'!$T21*100,1)</f>
        <v>0.6</v>
      </c>
      <c r="M21" s="32">
        <f>ROUND('当年度'!M21/'当年度'!$T21*100,1)</f>
        <v>0.5</v>
      </c>
      <c r="N21" s="32">
        <f>ROUND('当年度'!N21/'当年度'!$T21*100,1)</f>
        <v>0.1</v>
      </c>
      <c r="O21" s="32">
        <f>ROUND('当年度'!O21/'当年度'!$T21*100,1)</f>
        <v>0</v>
      </c>
      <c r="P21" s="32">
        <f>ROUND('当年度'!P21/'当年度'!$T21*100,1)</f>
        <v>0</v>
      </c>
      <c r="Q21" s="32">
        <f>ROUND('当年度'!Q21/'当年度'!$T21*100,1)</f>
        <v>0</v>
      </c>
      <c r="R21" s="32">
        <f>ROUND('当年度'!R21/'当年度'!$T21*100,1)</f>
        <v>0</v>
      </c>
      <c r="S21" s="32">
        <f>ROUND('当年度'!S21/'当年度'!$T21*100,1)</f>
        <v>7.2</v>
      </c>
      <c r="T21" s="32">
        <f>ROUND('当年度'!T21/'当年度'!$T21*100,1)</f>
        <v>100</v>
      </c>
      <c r="U21" s="68">
        <f>ROUND('当年度'!U21/'当年度'!$T21*100,1)</f>
        <v>1.6</v>
      </c>
      <c r="V21" s="68">
        <f>ROUND('当年度'!V21/'当年度'!$T21*100,1)</f>
        <v>5.1</v>
      </c>
      <c r="W21" s="68">
        <f>ROUND('当年度'!W21/'当年度'!$T21*100,1)</f>
        <v>5.1</v>
      </c>
      <c r="X21" s="7"/>
      <c r="Y21" s="8"/>
      <c r="Z21" s="8"/>
      <c r="AA21" s="8"/>
    </row>
    <row r="22" spans="2:27" ht="24.75" customHeight="1">
      <c r="B22" s="13" t="s">
        <v>35</v>
      </c>
      <c r="C22" s="32">
        <f>ROUND('当年度'!C22/'当年度'!$T22*100,1)</f>
        <v>9.2</v>
      </c>
      <c r="D22" s="32">
        <f>ROUND('当年度'!D22/'当年度'!$T22*100,1)</f>
        <v>2.5</v>
      </c>
      <c r="E22" s="32">
        <f>ROUND('当年度'!E22/'当年度'!$T22*100,1)</f>
        <v>6.5</v>
      </c>
      <c r="F22" s="32">
        <f>ROUND('当年度'!F22/'当年度'!$T22*100,1)</f>
        <v>0</v>
      </c>
      <c r="G22" s="32">
        <f>ROUND('当年度'!G22/'当年度'!$T22*100,1)</f>
        <v>0.2</v>
      </c>
      <c r="H22" s="32">
        <f>ROUND('当年度'!H22/'当年度'!$T22*100,1)</f>
        <v>0</v>
      </c>
      <c r="I22" s="32">
        <f>ROUND('当年度'!I22/'当年度'!$T22*100,1)</f>
        <v>0</v>
      </c>
      <c r="J22" s="32">
        <f>ROUND('当年度'!J22/'当年度'!$T22*100,1)</f>
        <v>0</v>
      </c>
      <c r="K22" s="32">
        <f>ROUND('当年度'!K22/'当年度'!$T22*100,1)</f>
        <v>0</v>
      </c>
      <c r="L22" s="32">
        <f>ROUND('当年度'!L22/'当年度'!$T22*100,1)</f>
        <v>0.7</v>
      </c>
      <c r="M22" s="32">
        <f>ROUND('当年度'!M22/'当年度'!$T22*100,1)</f>
        <v>0.4</v>
      </c>
      <c r="N22" s="32">
        <f>ROUND('当年度'!N22/'当年度'!$T22*100,1)</f>
        <v>0.2</v>
      </c>
      <c r="O22" s="32">
        <f>ROUND('当年度'!O22/'当年度'!$T22*100,1)</f>
        <v>0</v>
      </c>
      <c r="P22" s="32">
        <f>ROUND('当年度'!P22/'当年度'!$T22*100,1)</f>
        <v>0</v>
      </c>
      <c r="Q22" s="32">
        <f>ROUND('当年度'!Q22/'当年度'!$T22*100,1)</f>
        <v>0</v>
      </c>
      <c r="R22" s="32">
        <f>ROUND('当年度'!R22/'当年度'!$T22*100,1)</f>
        <v>0</v>
      </c>
      <c r="S22" s="32">
        <f>ROUND('当年度'!S22/'当年度'!$T22*100,1)</f>
        <v>9.9</v>
      </c>
      <c r="T22" s="32">
        <f>ROUND('当年度'!T22/'当年度'!$T22*100,1)</f>
        <v>100</v>
      </c>
      <c r="U22" s="68">
        <f>ROUND('当年度'!U22/'当年度'!$T22*100,1)</f>
        <v>2.5</v>
      </c>
      <c r="V22" s="68">
        <f>ROUND('当年度'!V22/'当年度'!$T22*100,1)</f>
        <v>6.5</v>
      </c>
      <c r="W22" s="68">
        <f>ROUND('当年度'!W22/'当年度'!$T22*100,1)</f>
        <v>6.7</v>
      </c>
      <c r="X22" s="7"/>
      <c r="Y22" s="8"/>
      <c r="Z22" s="8"/>
      <c r="AA22" s="8"/>
    </row>
    <row r="23" spans="2:27" ht="24.75" customHeight="1">
      <c r="B23" s="13" t="s">
        <v>36</v>
      </c>
      <c r="C23" s="32">
        <f>ROUND('当年度'!C23/'当年度'!$T23*100,1)</f>
        <v>9</v>
      </c>
      <c r="D23" s="32">
        <f>ROUND('当年度'!D23/'当年度'!$T23*100,1)</f>
        <v>4.1</v>
      </c>
      <c r="E23" s="32">
        <f>ROUND('当年度'!E23/'当年度'!$T23*100,1)</f>
        <v>4.8</v>
      </c>
      <c r="F23" s="32">
        <f>ROUND('当年度'!F23/'当年度'!$T23*100,1)</f>
        <v>0</v>
      </c>
      <c r="G23" s="32">
        <f>ROUND('当年度'!G23/'当年度'!$T23*100,1)</f>
        <v>0</v>
      </c>
      <c r="H23" s="32">
        <f>ROUND('当年度'!H23/'当年度'!$T23*100,1)</f>
        <v>0</v>
      </c>
      <c r="I23" s="32">
        <f>ROUND('当年度'!I23/'当年度'!$T23*100,1)</f>
        <v>0</v>
      </c>
      <c r="J23" s="32">
        <f>ROUND('当年度'!J23/'当年度'!$T23*100,1)</f>
        <v>0</v>
      </c>
      <c r="K23" s="32">
        <f>ROUND('当年度'!K23/'当年度'!$T23*100,1)</f>
        <v>0</v>
      </c>
      <c r="L23" s="32">
        <f>ROUND('当年度'!L23/'当年度'!$T23*100,1)</f>
        <v>0</v>
      </c>
      <c r="M23" s="32">
        <f>ROUND('当年度'!M23/'当年度'!$T23*100,1)</f>
        <v>0</v>
      </c>
      <c r="N23" s="32">
        <f>ROUND('当年度'!N23/'当年度'!$T23*100,1)</f>
        <v>0</v>
      </c>
      <c r="O23" s="32">
        <f>ROUND('当年度'!O23/'当年度'!$T23*100,1)</f>
        <v>0</v>
      </c>
      <c r="P23" s="32">
        <f>ROUND('当年度'!P23/'当年度'!$T23*100,1)</f>
        <v>0</v>
      </c>
      <c r="Q23" s="32">
        <f>ROUND('当年度'!Q23/'当年度'!$T23*100,1)</f>
        <v>0</v>
      </c>
      <c r="R23" s="32">
        <f>ROUND('当年度'!R23/'当年度'!$T23*100,1)</f>
        <v>0</v>
      </c>
      <c r="S23" s="32">
        <f>ROUND('当年度'!S23/'当年度'!$T23*100,1)</f>
        <v>9</v>
      </c>
      <c r="T23" s="32">
        <f>ROUND('当年度'!T23/'当年度'!$T23*100,1)</f>
        <v>100</v>
      </c>
      <c r="U23" s="68">
        <f>ROUND('当年度'!U23/'当年度'!$T23*100,1)</f>
        <v>4.1</v>
      </c>
      <c r="V23" s="68">
        <f>ROUND('当年度'!V23/'当年度'!$T23*100,1)</f>
        <v>4.8</v>
      </c>
      <c r="W23" s="68">
        <f>ROUND('当年度'!W23/'当年度'!$T23*100,1)</f>
        <v>4.8</v>
      </c>
      <c r="X23" s="7"/>
      <c r="Y23" s="8"/>
      <c r="Z23" s="8"/>
      <c r="AA23" s="8"/>
    </row>
    <row r="24" spans="2:27" ht="24.75" customHeight="1">
      <c r="B24" s="13" t="s">
        <v>37</v>
      </c>
      <c r="C24" s="32">
        <f>ROUND('当年度'!C24/'当年度'!$T24*100,1)</f>
        <v>8.2</v>
      </c>
      <c r="D24" s="32">
        <f>ROUND('当年度'!D24/'当年度'!$T24*100,1)</f>
        <v>0</v>
      </c>
      <c r="E24" s="32">
        <f>ROUND('当年度'!E24/'当年度'!$T24*100,1)</f>
        <v>8.1</v>
      </c>
      <c r="F24" s="32">
        <f>ROUND('当年度'!F24/'当年度'!$T24*100,1)</f>
        <v>0</v>
      </c>
      <c r="G24" s="32">
        <f>ROUND('当年度'!G24/'当年度'!$T24*100,1)</f>
        <v>0</v>
      </c>
      <c r="H24" s="32">
        <f>ROUND('当年度'!H24/'当年度'!$T24*100,1)</f>
        <v>0</v>
      </c>
      <c r="I24" s="32">
        <f>ROUND('当年度'!I24/'当年度'!$T24*100,1)</f>
        <v>0</v>
      </c>
      <c r="J24" s="32">
        <f>ROUND('当年度'!J24/'当年度'!$T24*100,1)</f>
        <v>0</v>
      </c>
      <c r="K24" s="32">
        <f>ROUND('当年度'!K24/'当年度'!$T24*100,1)</f>
        <v>0</v>
      </c>
      <c r="L24" s="32">
        <f>ROUND('当年度'!L24/'当年度'!$T24*100,1)</f>
        <v>0</v>
      </c>
      <c r="M24" s="32">
        <f>ROUND('当年度'!M24/'当年度'!$T24*100,1)</f>
        <v>0</v>
      </c>
      <c r="N24" s="32">
        <f>ROUND('当年度'!N24/'当年度'!$T24*100,1)</f>
        <v>0</v>
      </c>
      <c r="O24" s="32">
        <f>ROUND('当年度'!O24/'当年度'!$T24*100,1)</f>
        <v>0</v>
      </c>
      <c r="P24" s="32">
        <f>ROUND('当年度'!P24/'当年度'!$T24*100,1)</f>
        <v>0</v>
      </c>
      <c r="Q24" s="32">
        <f>ROUND('当年度'!Q24/'当年度'!$T24*100,1)</f>
        <v>0</v>
      </c>
      <c r="R24" s="32">
        <f>ROUND('当年度'!R24/'当年度'!$T24*100,1)</f>
        <v>0</v>
      </c>
      <c r="S24" s="32">
        <f>ROUND('当年度'!S24/'当年度'!$T24*100,1)</f>
        <v>8.2</v>
      </c>
      <c r="T24" s="32">
        <f>ROUND('当年度'!T24/'当年度'!$T24*100,1)</f>
        <v>100</v>
      </c>
      <c r="U24" s="68">
        <f>ROUND('当年度'!U24/'当年度'!$T24*100,1)</f>
        <v>0</v>
      </c>
      <c r="V24" s="68">
        <f>ROUND('当年度'!V24/'当年度'!$T24*100,1)</f>
        <v>8.1</v>
      </c>
      <c r="W24" s="68">
        <f>ROUND('当年度'!W24/'当年度'!$T24*100,1)</f>
        <v>8.1</v>
      </c>
      <c r="X24" s="7"/>
      <c r="Y24" s="8"/>
      <c r="Z24" s="8"/>
      <c r="AA24" s="8"/>
    </row>
    <row r="25" spans="2:27" ht="24.75" customHeight="1">
      <c r="B25" s="13" t="s">
        <v>38</v>
      </c>
      <c r="C25" s="32">
        <f>ROUND('当年度'!C25/'当年度'!$T25*100,1)</f>
        <v>5.6</v>
      </c>
      <c r="D25" s="32">
        <f>ROUND('当年度'!D25/'当年度'!$T25*100,1)</f>
        <v>0.5</v>
      </c>
      <c r="E25" s="32">
        <f>ROUND('当年度'!E25/'当年度'!$T25*100,1)</f>
        <v>4.2</v>
      </c>
      <c r="F25" s="32">
        <f>ROUND('当年度'!F25/'当年度'!$T25*100,1)</f>
        <v>0</v>
      </c>
      <c r="G25" s="32">
        <f>ROUND('当年度'!G25/'当年度'!$T25*100,1)</f>
        <v>0.9</v>
      </c>
      <c r="H25" s="32">
        <f>ROUND('当年度'!H25/'当年度'!$T25*100,1)</f>
        <v>0</v>
      </c>
      <c r="I25" s="32">
        <f>ROUND('当年度'!I25/'当年度'!$T25*100,1)</f>
        <v>0</v>
      </c>
      <c r="J25" s="32">
        <f>ROUND('当年度'!J25/'当年度'!$T25*100,1)</f>
        <v>0</v>
      </c>
      <c r="K25" s="32">
        <f>ROUND('当年度'!K25/'当年度'!$T25*100,1)</f>
        <v>0</v>
      </c>
      <c r="L25" s="32">
        <f>ROUND('当年度'!L25/'当年度'!$T25*100,1)</f>
        <v>0.2</v>
      </c>
      <c r="M25" s="32">
        <f>ROUND('当年度'!M25/'当年度'!$T25*100,1)</f>
        <v>0.1</v>
      </c>
      <c r="N25" s="32">
        <f>ROUND('当年度'!N25/'当年度'!$T25*100,1)</f>
        <v>0</v>
      </c>
      <c r="O25" s="32">
        <f>ROUND('当年度'!O25/'当年度'!$T25*100,1)</f>
        <v>0</v>
      </c>
      <c r="P25" s="32">
        <f>ROUND('当年度'!P25/'当年度'!$T25*100,1)</f>
        <v>0</v>
      </c>
      <c r="Q25" s="32">
        <f>ROUND('当年度'!Q25/'当年度'!$T25*100,1)</f>
        <v>0</v>
      </c>
      <c r="R25" s="32">
        <f>ROUND('当年度'!R25/'当年度'!$T25*100,1)</f>
        <v>0</v>
      </c>
      <c r="S25" s="32">
        <f>ROUND('当年度'!S25/'当年度'!$T25*100,1)</f>
        <v>5.8</v>
      </c>
      <c r="T25" s="32">
        <f>ROUND('当年度'!T25/'当年度'!$T25*100,1)</f>
        <v>100</v>
      </c>
      <c r="U25" s="67">
        <f>ROUND('当年度'!U25/'当年度'!$T25*100,1)</f>
        <v>0.5</v>
      </c>
      <c r="V25" s="67">
        <f>ROUND('当年度'!V25/'当年度'!$T25*100,1)</f>
        <v>4.2</v>
      </c>
      <c r="W25" s="67">
        <f>ROUND('当年度'!W25/'当年度'!$T25*100,1)</f>
        <v>5.1</v>
      </c>
      <c r="X25" s="7"/>
      <c r="Y25" s="8"/>
      <c r="Z25" s="8"/>
      <c r="AA25" s="8"/>
    </row>
    <row r="26" spans="2:27" ht="24.75" customHeight="1">
      <c r="B26" s="13" t="s">
        <v>39</v>
      </c>
      <c r="C26" s="32">
        <f>ROUND('当年度'!C26/'当年度'!$T26*100,1)</f>
        <v>9.2</v>
      </c>
      <c r="D26" s="32">
        <f>ROUND('当年度'!D26/'当年度'!$T26*100,1)</f>
        <v>7.2</v>
      </c>
      <c r="E26" s="32">
        <f>ROUND('当年度'!E26/'当年度'!$T26*100,1)</f>
        <v>1.7</v>
      </c>
      <c r="F26" s="32">
        <f>ROUND('当年度'!F26/'当年度'!$T26*100,1)</f>
        <v>0</v>
      </c>
      <c r="G26" s="32">
        <f>ROUND('当年度'!G26/'当年度'!$T26*100,1)</f>
        <v>0.4</v>
      </c>
      <c r="H26" s="32">
        <f>ROUND('当年度'!H26/'当年度'!$T26*100,1)</f>
        <v>0</v>
      </c>
      <c r="I26" s="32">
        <f>ROUND('当年度'!I26/'当年度'!$T26*100,1)</f>
        <v>0</v>
      </c>
      <c r="J26" s="32">
        <f>ROUND('当年度'!J26/'当年度'!$T26*100,1)</f>
        <v>0</v>
      </c>
      <c r="K26" s="32">
        <f>ROUND('当年度'!K26/'当年度'!$T26*100,1)</f>
        <v>0</v>
      </c>
      <c r="L26" s="32">
        <f>ROUND('当年度'!L26/'当年度'!$T26*100,1)</f>
        <v>0</v>
      </c>
      <c r="M26" s="32">
        <f>ROUND('当年度'!M26/'当年度'!$T26*100,1)</f>
        <v>0</v>
      </c>
      <c r="N26" s="32">
        <f>ROUND('当年度'!N26/'当年度'!$T26*100,1)</f>
        <v>0</v>
      </c>
      <c r="O26" s="32">
        <f>ROUND('当年度'!O26/'当年度'!$T26*100,1)</f>
        <v>0</v>
      </c>
      <c r="P26" s="32">
        <f>ROUND('当年度'!P26/'当年度'!$T26*100,1)</f>
        <v>0</v>
      </c>
      <c r="Q26" s="32">
        <f>ROUND('当年度'!Q26/'当年度'!$T26*100,1)</f>
        <v>0</v>
      </c>
      <c r="R26" s="32">
        <f>ROUND('当年度'!R26/'当年度'!$T26*100,1)</f>
        <v>0</v>
      </c>
      <c r="S26" s="32">
        <f>ROUND('当年度'!S26/'当年度'!$T26*100,1)</f>
        <v>9.2</v>
      </c>
      <c r="T26" s="32">
        <f>ROUND('当年度'!T26/'当年度'!$T26*100,1)</f>
        <v>100</v>
      </c>
      <c r="U26" s="68">
        <f>ROUND('当年度'!U26/'当年度'!$T26*100,1)</f>
        <v>7.2</v>
      </c>
      <c r="V26" s="68">
        <f>ROUND('当年度'!V26/'当年度'!$T26*100,1)</f>
        <v>1.7</v>
      </c>
      <c r="W26" s="68">
        <f>ROUND('当年度'!W26/'当年度'!$T26*100,1)</f>
        <v>2</v>
      </c>
      <c r="X26" s="7"/>
      <c r="Y26" s="8"/>
      <c r="Z26" s="8"/>
      <c r="AA26" s="8"/>
    </row>
    <row r="27" spans="2:27" ht="24.75" customHeight="1">
      <c r="B27" s="13" t="s">
        <v>40</v>
      </c>
      <c r="C27" s="32">
        <f>ROUND('当年度'!C27/'当年度'!$T27*100,1)</f>
        <v>6.7</v>
      </c>
      <c r="D27" s="32">
        <f>ROUND('当年度'!D27/'当年度'!$T27*100,1)</f>
        <v>1.2</v>
      </c>
      <c r="E27" s="32">
        <f>ROUND('当年度'!E27/'当年度'!$T27*100,1)</f>
        <v>5.2</v>
      </c>
      <c r="F27" s="32">
        <f>ROUND('当年度'!F27/'当年度'!$T27*100,1)</f>
        <v>0</v>
      </c>
      <c r="G27" s="32">
        <f>ROUND('当年度'!G27/'当年度'!$T27*100,1)</f>
        <v>0.3</v>
      </c>
      <c r="H27" s="32">
        <f>ROUND('当年度'!H27/'当年度'!$T27*100,1)</f>
        <v>0</v>
      </c>
      <c r="I27" s="32">
        <f>ROUND('当年度'!I27/'当年度'!$T27*100,1)</f>
        <v>0</v>
      </c>
      <c r="J27" s="32">
        <f>ROUND('当年度'!J27/'当年度'!$T27*100,1)</f>
        <v>0</v>
      </c>
      <c r="K27" s="32">
        <f>ROUND('当年度'!K27/'当年度'!$T27*100,1)</f>
        <v>0</v>
      </c>
      <c r="L27" s="32">
        <f>ROUND('当年度'!L27/'当年度'!$T27*100,1)</f>
        <v>0.7</v>
      </c>
      <c r="M27" s="32">
        <f>ROUND('当年度'!M27/'当年度'!$T27*100,1)</f>
        <v>0.6</v>
      </c>
      <c r="N27" s="32">
        <f>ROUND('当年度'!N27/'当年度'!$T27*100,1)</f>
        <v>0.1</v>
      </c>
      <c r="O27" s="32">
        <f>ROUND('当年度'!O27/'当年度'!$T27*100,1)</f>
        <v>0</v>
      </c>
      <c r="P27" s="32">
        <f>ROUND('当年度'!P27/'当年度'!$T27*100,1)</f>
        <v>0</v>
      </c>
      <c r="Q27" s="32">
        <f>ROUND('当年度'!Q27/'当年度'!$T27*100,1)</f>
        <v>0</v>
      </c>
      <c r="R27" s="32">
        <f>ROUND('当年度'!R27/'当年度'!$T27*100,1)</f>
        <v>0</v>
      </c>
      <c r="S27" s="32">
        <f>ROUND('当年度'!S27/'当年度'!$T27*100,1)</f>
        <v>7.5</v>
      </c>
      <c r="T27" s="32">
        <f>ROUND('当年度'!T27/'当年度'!$T27*100,1)</f>
        <v>100</v>
      </c>
      <c r="U27" s="67">
        <f>ROUND('当年度'!U27/'当年度'!$T27*100,1)</f>
        <v>1.2</v>
      </c>
      <c r="V27" s="67">
        <f>ROUND('当年度'!V27/'当年度'!$T27*100,1)</f>
        <v>5.2</v>
      </c>
      <c r="W27" s="67">
        <f>ROUND('当年度'!W27/'当年度'!$T27*100,1)</f>
        <v>5.5</v>
      </c>
      <c r="X27" s="7"/>
      <c r="Y27" s="8"/>
      <c r="Z27" s="8"/>
      <c r="AA27" s="8"/>
    </row>
    <row r="28" spans="2:27" ht="24.75" customHeight="1">
      <c r="B28" s="13" t="s">
        <v>41</v>
      </c>
      <c r="C28" s="32">
        <f>ROUND('当年度'!C28/'当年度'!$T28*100,1)</f>
        <v>7.9</v>
      </c>
      <c r="D28" s="32">
        <f>ROUND('当年度'!D28/'当年度'!$T28*100,1)</f>
        <v>2.7</v>
      </c>
      <c r="E28" s="32">
        <f>ROUND('当年度'!E28/'当年度'!$T28*100,1)</f>
        <v>4.3</v>
      </c>
      <c r="F28" s="32">
        <f>ROUND('当年度'!F28/'当年度'!$T28*100,1)</f>
        <v>0</v>
      </c>
      <c r="G28" s="32">
        <f>ROUND('当年度'!G28/'当年度'!$T28*100,1)</f>
        <v>0.9</v>
      </c>
      <c r="H28" s="32">
        <f>ROUND('当年度'!H28/'当年度'!$T28*100,1)</f>
        <v>0</v>
      </c>
      <c r="I28" s="32">
        <f>ROUND('当年度'!I28/'当年度'!$T28*100,1)</f>
        <v>0</v>
      </c>
      <c r="J28" s="32">
        <f>ROUND('当年度'!J28/'当年度'!$T28*100,1)</f>
        <v>0</v>
      </c>
      <c r="K28" s="32">
        <f>ROUND('当年度'!K28/'当年度'!$T28*100,1)</f>
        <v>0</v>
      </c>
      <c r="L28" s="32">
        <f>ROUND('当年度'!L28/'当年度'!$T28*100,1)</f>
        <v>0.1</v>
      </c>
      <c r="M28" s="32">
        <f>ROUND('当年度'!M28/'当年度'!$T28*100,1)</f>
        <v>0</v>
      </c>
      <c r="N28" s="32">
        <f>ROUND('当年度'!N28/'当年度'!$T28*100,1)</f>
        <v>0.1</v>
      </c>
      <c r="O28" s="32">
        <f>ROUND('当年度'!O28/'当年度'!$T28*100,1)</f>
        <v>0</v>
      </c>
      <c r="P28" s="32">
        <f>ROUND('当年度'!P28/'当年度'!$T28*100,1)</f>
        <v>0</v>
      </c>
      <c r="Q28" s="32">
        <f>ROUND('当年度'!Q28/'当年度'!$T28*100,1)</f>
        <v>0</v>
      </c>
      <c r="R28" s="32">
        <f>ROUND('当年度'!R28/'当年度'!$T28*100,1)</f>
        <v>0</v>
      </c>
      <c r="S28" s="32">
        <f>ROUND('当年度'!S28/'当年度'!$T28*100,1)</f>
        <v>8</v>
      </c>
      <c r="T28" s="32">
        <f>ROUND('当年度'!T28/'当年度'!$T28*100,1)</f>
        <v>100</v>
      </c>
      <c r="U28" s="68">
        <f>ROUND('当年度'!U28/'当年度'!$T28*100,1)</f>
        <v>2.7</v>
      </c>
      <c r="V28" s="68">
        <f>ROUND('当年度'!V28/'当年度'!$T28*100,1)</f>
        <v>4.3</v>
      </c>
      <c r="W28" s="68">
        <f>ROUND('当年度'!W28/'当年度'!$T28*100,1)</f>
        <v>5.2</v>
      </c>
      <c r="X28" s="7"/>
      <c r="Y28" s="8"/>
      <c r="Z28" s="8"/>
      <c r="AA28" s="8"/>
    </row>
    <row r="29" spans="2:27" ht="24.75" customHeight="1">
      <c r="B29" s="13" t="s">
        <v>42</v>
      </c>
      <c r="C29" s="32">
        <f>ROUND('当年度'!C29/'当年度'!$T29*100,1)</f>
        <v>7.7</v>
      </c>
      <c r="D29" s="32">
        <f>ROUND('当年度'!D29/'当年度'!$T29*100,1)</f>
        <v>3.8</v>
      </c>
      <c r="E29" s="32">
        <f>ROUND('当年度'!E29/'当年度'!$T29*100,1)</f>
        <v>3.7</v>
      </c>
      <c r="F29" s="32">
        <f>ROUND('当年度'!F29/'当年度'!$T29*100,1)</f>
        <v>0</v>
      </c>
      <c r="G29" s="32">
        <f>ROUND('当年度'!G29/'当年度'!$T29*100,1)</f>
        <v>0.2</v>
      </c>
      <c r="H29" s="32">
        <f>ROUND('当年度'!H29/'当年度'!$T29*100,1)</f>
        <v>0</v>
      </c>
      <c r="I29" s="32">
        <f>ROUND('当年度'!I29/'当年度'!$T29*100,1)</f>
        <v>0</v>
      </c>
      <c r="J29" s="32">
        <f>ROUND('当年度'!J29/'当年度'!$T29*100,1)</f>
        <v>0</v>
      </c>
      <c r="K29" s="32">
        <f>ROUND('当年度'!K29/'当年度'!$T29*100,1)</f>
        <v>0</v>
      </c>
      <c r="L29" s="32">
        <f>ROUND('当年度'!L29/'当年度'!$T29*100,1)</f>
        <v>1</v>
      </c>
      <c r="M29" s="32">
        <f>ROUND('当年度'!M29/'当年度'!$T29*100,1)</f>
        <v>0.6</v>
      </c>
      <c r="N29" s="32">
        <f>ROUND('当年度'!N29/'当年度'!$T29*100,1)</f>
        <v>0.4</v>
      </c>
      <c r="O29" s="32">
        <f>ROUND('当年度'!O29/'当年度'!$T29*100,1)</f>
        <v>0</v>
      </c>
      <c r="P29" s="32">
        <f>ROUND('当年度'!P29/'当年度'!$T29*100,1)</f>
        <v>0</v>
      </c>
      <c r="Q29" s="32">
        <f>ROUND('当年度'!Q29/'当年度'!$T29*100,1)</f>
        <v>0</v>
      </c>
      <c r="R29" s="32">
        <f>ROUND('当年度'!R29/'当年度'!$T29*100,1)</f>
        <v>0</v>
      </c>
      <c r="S29" s="32">
        <f>ROUND('当年度'!S29/'当年度'!$T29*100,1)</f>
        <v>8.7</v>
      </c>
      <c r="T29" s="32">
        <f>ROUND('当年度'!T29/'当年度'!$T29*100,1)</f>
        <v>100</v>
      </c>
      <c r="U29" s="68">
        <f>ROUND('当年度'!U29/'当年度'!$T29*100,1)</f>
        <v>3.8</v>
      </c>
      <c r="V29" s="68">
        <f>ROUND('当年度'!V29/'当年度'!$T29*100,1)</f>
        <v>3.7</v>
      </c>
      <c r="W29" s="68">
        <f>ROUND('当年度'!W29/'当年度'!$T29*100,1)</f>
        <v>3.9</v>
      </c>
      <c r="X29" s="7"/>
      <c r="Y29" s="8"/>
      <c r="Z29" s="8"/>
      <c r="AA29" s="8"/>
    </row>
    <row r="30" spans="2:27" ht="24.75" customHeight="1">
      <c r="B30" s="13" t="s">
        <v>55</v>
      </c>
      <c r="C30" s="32">
        <f>ROUND('当年度'!C30/'当年度'!$T30*100,1)</f>
        <v>20.3</v>
      </c>
      <c r="D30" s="32">
        <f>ROUND('当年度'!D30/'当年度'!$T30*100,1)</f>
        <v>4</v>
      </c>
      <c r="E30" s="32">
        <f>ROUND('当年度'!E30/'当年度'!$T30*100,1)</f>
        <v>15.8</v>
      </c>
      <c r="F30" s="32">
        <f>ROUND('当年度'!F30/'当年度'!$T30*100,1)</f>
        <v>0</v>
      </c>
      <c r="G30" s="32">
        <f>ROUND('当年度'!G30/'当年度'!$T30*100,1)</f>
        <v>0.3</v>
      </c>
      <c r="H30" s="32">
        <f>ROUND('当年度'!H30/'当年度'!$T30*100,1)</f>
        <v>0</v>
      </c>
      <c r="I30" s="32">
        <f>ROUND('当年度'!I30/'当年度'!$T30*100,1)</f>
        <v>0.2</v>
      </c>
      <c r="J30" s="32">
        <f>ROUND('当年度'!J30/'当年度'!$T30*100,1)</f>
        <v>0</v>
      </c>
      <c r="K30" s="32">
        <f>ROUND('当年度'!K30/'当年度'!$T30*100,1)</f>
        <v>0.2</v>
      </c>
      <c r="L30" s="32">
        <f>ROUND('当年度'!L30/'当年度'!$T30*100,1)</f>
        <v>0.1</v>
      </c>
      <c r="M30" s="32">
        <f>ROUND('当年度'!M30/'当年度'!$T30*100,1)</f>
        <v>0.1</v>
      </c>
      <c r="N30" s="32">
        <f>ROUND('当年度'!N30/'当年度'!$T30*100,1)</f>
        <v>0</v>
      </c>
      <c r="O30" s="32">
        <f>ROUND('当年度'!O30/'当年度'!$T30*100,1)</f>
        <v>0</v>
      </c>
      <c r="P30" s="32">
        <f>ROUND('当年度'!P30/'当年度'!$T30*100,1)</f>
        <v>0</v>
      </c>
      <c r="Q30" s="32">
        <f>ROUND('当年度'!Q30/'当年度'!$T30*100,1)</f>
        <v>0</v>
      </c>
      <c r="R30" s="32">
        <f>ROUND('当年度'!R30/'当年度'!$T30*100,1)</f>
        <v>0</v>
      </c>
      <c r="S30" s="32">
        <f>ROUND('当年度'!S30/'当年度'!$T30*100,1)</f>
        <v>20.4</v>
      </c>
      <c r="T30" s="32">
        <f>ROUND('当年度'!T30/'当年度'!$T30*100,1)</f>
        <v>100</v>
      </c>
      <c r="U30" s="68">
        <f>ROUND('当年度'!U30/'当年度'!$T30*100,1)</f>
        <v>4</v>
      </c>
      <c r="V30" s="68">
        <f>ROUND('当年度'!V30/'当年度'!$T30*100,1)</f>
        <v>16</v>
      </c>
      <c r="W30" s="68">
        <f>ROUND('当年度'!W30/'当年度'!$T30*100,1)</f>
        <v>16.3</v>
      </c>
      <c r="X30" s="7"/>
      <c r="Y30" s="8"/>
      <c r="Z30" s="8"/>
      <c r="AA30" s="8"/>
    </row>
    <row r="31" spans="2:27" ht="24.75" customHeight="1">
      <c r="B31" s="13" t="s">
        <v>56</v>
      </c>
      <c r="C31" s="32">
        <f>ROUND('当年度'!C31/'当年度'!$T31*100,1)</f>
        <v>15.9</v>
      </c>
      <c r="D31" s="32">
        <f>ROUND('当年度'!D31/'当年度'!$T31*100,1)</f>
        <v>4.6</v>
      </c>
      <c r="E31" s="32">
        <f>ROUND('当年度'!E31/'当年度'!$T31*100,1)</f>
        <v>11.2</v>
      </c>
      <c r="F31" s="32">
        <f>ROUND('当年度'!F31/'当年度'!$T31*100,1)</f>
        <v>0</v>
      </c>
      <c r="G31" s="32">
        <f>ROUND('当年度'!G31/'当年度'!$T31*100,1)</f>
        <v>0</v>
      </c>
      <c r="H31" s="32">
        <f>ROUND('当年度'!H31/'当年度'!$T31*100,1)</f>
        <v>0</v>
      </c>
      <c r="I31" s="32">
        <f>ROUND('当年度'!I31/'当年度'!$T31*100,1)</f>
        <v>0</v>
      </c>
      <c r="J31" s="32">
        <f>ROUND('当年度'!J31/'当年度'!$T31*100,1)</f>
        <v>0</v>
      </c>
      <c r="K31" s="32">
        <f>ROUND('当年度'!K31/'当年度'!$T31*100,1)</f>
        <v>0</v>
      </c>
      <c r="L31" s="32">
        <f>ROUND('当年度'!L31/'当年度'!$T31*100,1)</f>
        <v>1.4</v>
      </c>
      <c r="M31" s="32">
        <f>ROUND('当年度'!M31/'当年度'!$T31*100,1)</f>
        <v>1.4</v>
      </c>
      <c r="N31" s="32">
        <f>ROUND('当年度'!N31/'当年度'!$T31*100,1)</f>
        <v>0</v>
      </c>
      <c r="O31" s="32">
        <f>ROUND('当年度'!O31/'当年度'!$T31*100,1)</f>
        <v>0</v>
      </c>
      <c r="P31" s="32">
        <f>ROUND('当年度'!P31/'当年度'!$T31*100,1)</f>
        <v>0</v>
      </c>
      <c r="Q31" s="32">
        <f>ROUND('当年度'!Q31/'当年度'!$T31*100,1)</f>
        <v>0</v>
      </c>
      <c r="R31" s="32">
        <f>ROUND('当年度'!R31/'当年度'!$T31*100,1)</f>
        <v>0</v>
      </c>
      <c r="S31" s="32">
        <f>ROUND('当年度'!S31/'当年度'!$T31*100,1)</f>
        <v>17.3</v>
      </c>
      <c r="T31" s="32">
        <f>ROUND('当年度'!T31/'当年度'!$T31*100,1)</f>
        <v>100</v>
      </c>
      <c r="U31" s="67">
        <f>ROUND('当年度'!U31/'当年度'!$T31*100,1)</f>
        <v>4.6</v>
      </c>
      <c r="V31" s="67">
        <f>ROUND('当年度'!V31/'当年度'!$T31*100,1)</f>
        <v>11.2</v>
      </c>
      <c r="W31" s="67">
        <f>ROUND('当年度'!W31/'当年度'!$T31*100,1)</f>
        <v>11.3</v>
      </c>
      <c r="X31" s="7"/>
      <c r="Y31" s="8"/>
      <c r="Z31" s="8"/>
      <c r="AA31" s="8"/>
    </row>
    <row r="32" spans="2:27" ht="24.75" customHeight="1">
      <c r="B32" s="13" t="s">
        <v>57</v>
      </c>
      <c r="C32" s="32">
        <f>ROUND('当年度'!C32/'当年度'!$T32*100,1)</f>
        <v>13.7</v>
      </c>
      <c r="D32" s="32">
        <f>ROUND('当年度'!D32/'当年度'!$T32*100,1)</f>
        <v>3.8</v>
      </c>
      <c r="E32" s="32">
        <f>ROUND('当年度'!E32/'当年度'!$T32*100,1)</f>
        <v>9.8</v>
      </c>
      <c r="F32" s="32">
        <f>ROUND('当年度'!F32/'当年度'!$T32*100,1)</f>
        <v>0</v>
      </c>
      <c r="G32" s="32">
        <f>ROUND('当年度'!G32/'当年度'!$T32*100,1)</f>
        <v>0.1</v>
      </c>
      <c r="H32" s="32">
        <f>ROUND('当年度'!H32/'当年度'!$T32*100,1)</f>
        <v>0</v>
      </c>
      <c r="I32" s="32">
        <f>ROUND('当年度'!I32/'当年度'!$T32*100,1)</f>
        <v>0</v>
      </c>
      <c r="J32" s="32">
        <f>ROUND('当年度'!J32/'当年度'!$T32*100,1)</f>
        <v>0</v>
      </c>
      <c r="K32" s="32">
        <f>ROUND('当年度'!K32/'当年度'!$T32*100,1)</f>
        <v>0</v>
      </c>
      <c r="L32" s="32">
        <f>ROUND('当年度'!L32/'当年度'!$T32*100,1)</f>
        <v>0.2</v>
      </c>
      <c r="M32" s="32">
        <f>ROUND('当年度'!M32/'当年度'!$T32*100,1)</f>
        <v>0.2</v>
      </c>
      <c r="N32" s="32">
        <f>ROUND('当年度'!N32/'当年度'!$T32*100,1)</f>
        <v>0</v>
      </c>
      <c r="O32" s="32">
        <f>ROUND('当年度'!O32/'当年度'!$T32*100,1)</f>
        <v>0</v>
      </c>
      <c r="P32" s="32">
        <f>ROUND('当年度'!P32/'当年度'!$T32*100,1)</f>
        <v>0</v>
      </c>
      <c r="Q32" s="32">
        <f>ROUND('当年度'!Q32/'当年度'!$T32*100,1)</f>
        <v>0</v>
      </c>
      <c r="R32" s="32">
        <f>ROUND('当年度'!R32/'当年度'!$T32*100,1)</f>
        <v>0</v>
      </c>
      <c r="S32" s="32">
        <f>ROUND('当年度'!S32/'当年度'!$T32*100,1)</f>
        <v>13.9</v>
      </c>
      <c r="T32" s="32">
        <f>ROUND('当年度'!T32/'当年度'!$T32*100,1)</f>
        <v>100</v>
      </c>
      <c r="U32" s="67">
        <f>ROUND('当年度'!U32/'当年度'!$T32*100,1)</f>
        <v>3.8</v>
      </c>
      <c r="V32" s="67">
        <f>ROUND('当年度'!V32/'当年度'!$T32*100,1)</f>
        <v>9.8</v>
      </c>
      <c r="W32" s="67">
        <f>ROUND('当年度'!W32/'当年度'!$T32*100,1)</f>
        <v>9.9</v>
      </c>
      <c r="X32" s="7"/>
      <c r="Y32" s="8"/>
      <c r="Z32" s="8"/>
      <c r="AA32" s="8"/>
    </row>
    <row r="33" spans="2:27" ht="24.75" customHeight="1">
      <c r="B33" s="13" t="s">
        <v>43</v>
      </c>
      <c r="C33" s="32">
        <f>ROUND('当年度'!C33/'当年度'!$T33*100,1)</f>
        <v>11.6</v>
      </c>
      <c r="D33" s="32">
        <f>ROUND('当年度'!D33/'当年度'!$T33*100,1)</f>
        <v>8.1</v>
      </c>
      <c r="E33" s="32">
        <f>ROUND('当年度'!E33/'当年度'!$T33*100,1)</f>
        <v>3</v>
      </c>
      <c r="F33" s="32">
        <f>ROUND('当年度'!F33/'当年度'!$T33*100,1)</f>
        <v>0</v>
      </c>
      <c r="G33" s="32">
        <f>ROUND('当年度'!G33/'当年度'!$T33*100,1)</f>
        <v>0.6</v>
      </c>
      <c r="H33" s="32">
        <f>ROUND('当年度'!H33/'当年度'!$T33*100,1)</f>
        <v>0</v>
      </c>
      <c r="I33" s="32">
        <f>ROUND('当年度'!I33/'当年度'!$T33*100,1)</f>
        <v>0</v>
      </c>
      <c r="J33" s="32">
        <f>ROUND('当年度'!J33/'当年度'!$T33*100,1)</f>
        <v>0</v>
      </c>
      <c r="K33" s="32">
        <f>ROUND('当年度'!K33/'当年度'!$T33*100,1)</f>
        <v>0</v>
      </c>
      <c r="L33" s="32">
        <f>ROUND('当年度'!L33/'当年度'!$T33*100,1)</f>
        <v>0.3</v>
      </c>
      <c r="M33" s="32">
        <f>ROUND('当年度'!M33/'当年度'!$T33*100,1)</f>
        <v>0.2</v>
      </c>
      <c r="N33" s="32">
        <f>ROUND('当年度'!N33/'当年度'!$T33*100,1)</f>
        <v>0.1</v>
      </c>
      <c r="O33" s="32">
        <f>ROUND('当年度'!O33/'当年度'!$T33*100,1)</f>
        <v>0</v>
      </c>
      <c r="P33" s="32">
        <f>ROUND('当年度'!P33/'当年度'!$T33*100,1)</f>
        <v>0</v>
      </c>
      <c r="Q33" s="32">
        <f>ROUND('当年度'!Q33/'当年度'!$T33*100,1)</f>
        <v>0</v>
      </c>
      <c r="R33" s="32">
        <f>ROUND('当年度'!R33/'当年度'!$T33*100,1)</f>
        <v>0</v>
      </c>
      <c r="S33" s="32">
        <f>ROUND('当年度'!S33/'当年度'!$T33*100,1)</f>
        <v>12</v>
      </c>
      <c r="T33" s="32">
        <f>ROUND('当年度'!T33/'当年度'!$T33*100,1)</f>
        <v>100</v>
      </c>
      <c r="U33" s="68">
        <f>ROUND('当年度'!U33/'当年度'!$T33*100,1)</f>
        <v>8.1</v>
      </c>
      <c r="V33" s="68">
        <f>ROUND('当年度'!V33/'当年度'!$T33*100,1)</f>
        <v>3</v>
      </c>
      <c r="W33" s="68">
        <f>ROUND('当年度'!W33/'当年度'!$T33*100,1)</f>
        <v>3.5</v>
      </c>
      <c r="X33" s="7"/>
      <c r="Y33" s="8"/>
      <c r="Z33" s="8"/>
      <c r="AA33" s="8"/>
    </row>
    <row r="34" spans="2:27" ht="24.75" customHeight="1">
      <c r="B34" s="19" t="s">
        <v>44</v>
      </c>
      <c r="C34" s="77">
        <f>ROUND('当年度'!C34/'当年度'!$T34*100,1)</f>
        <v>13.7</v>
      </c>
      <c r="D34" s="77">
        <f>ROUND('当年度'!D34/'当年度'!$T34*100,1)</f>
        <v>6.1</v>
      </c>
      <c r="E34" s="77">
        <f>ROUND('当年度'!E34/'当年度'!$T34*100,1)</f>
        <v>6.8</v>
      </c>
      <c r="F34" s="77">
        <f>ROUND('当年度'!F34/'当年度'!$T34*100,1)</f>
        <v>0</v>
      </c>
      <c r="G34" s="77">
        <f>ROUND('当年度'!G34/'当年度'!$T34*100,1)</f>
        <v>0.8</v>
      </c>
      <c r="H34" s="77">
        <f>ROUND('当年度'!H34/'当年度'!$T34*100,1)</f>
        <v>0</v>
      </c>
      <c r="I34" s="77">
        <f>ROUND('当年度'!I34/'当年度'!$T34*100,1)</f>
        <v>0</v>
      </c>
      <c r="J34" s="77">
        <f>ROUND('当年度'!J34/'当年度'!$T34*100,1)</f>
        <v>0</v>
      </c>
      <c r="K34" s="77">
        <f>ROUND('当年度'!K34/'当年度'!$T34*100,1)</f>
        <v>0</v>
      </c>
      <c r="L34" s="77">
        <f>ROUND('当年度'!L34/'当年度'!$T34*100,1)</f>
        <v>0</v>
      </c>
      <c r="M34" s="77">
        <f>ROUND('当年度'!M34/'当年度'!$T34*100,1)</f>
        <v>0</v>
      </c>
      <c r="N34" s="77">
        <f>ROUND('当年度'!N34/'当年度'!$T34*100,1)</f>
        <v>0</v>
      </c>
      <c r="O34" s="77">
        <f>ROUND('当年度'!O34/'当年度'!$T34*100,1)</f>
        <v>0</v>
      </c>
      <c r="P34" s="77">
        <f>ROUND('当年度'!P34/'当年度'!$T34*100,1)</f>
        <v>0</v>
      </c>
      <c r="Q34" s="77">
        <f>ROUND('当年度'!Q34/'当年度'!$T34*100,1)</f>
        <v>0</v>
      </c>
      <c r="R34" s="77">
        <f>ROUND('当年度'!R34/'当年度'!$T34*100,1)</f>
        <v>0</v>
      </c>
      <c r="S34" s="77">
        <f>ROUND('当年度'!S34/'当年度'!$T34*100,1)</f>
        <v>13.7</v>
      </c>
      <c r="T34" s="77">
        <f>ROUND('当年度'!T34/'当年度'!$T34*100,1)</f>
        <v>100</v>
      </c>
      <c r="U34" s="78">
        <f>ROUND('当年度'!U34/'当年度'!$T34*100,1)</f>
        <v>6.1</v>
      </c>
      <c r="V34" s="78">
        <f>ROUND('当年度'!V34/'当年度'!$T34*100,1)</f>
        <v>6.8</v>
      </c>
      <c r="W34" s="78">
        <f>ROUND('当年度'!W34/'当年度'!$T34*100,1)</f>
        <v>7.6</v>
      </c>
      <c r="X34" s="7"/>
      <c r="Y34" s="8"/>
      <c r="Z34" s="8"/>
      <c r="AA34" s="8"/>
    </row>
    <row r="35" spans="2:27" ht="27.75" customHeight="1">
      <c r="B35" s="16" t="s">
        <v>68</v>
      </c>
      <c r="C35" s="34">
        <f>ROUND('当年度'!C35/'当年度'!$T35*100,1)</f>
        <v>8.6</v>
      </c>
      <c r="D35" s="34">
        <f>ROUND('当年度'!D35/'当年度'!$T35*100,1)</f>
        <v>3.2</v>
      </c>
      <c r="E35" s="34">
        <f>ROUND('当年度'!E35/'当年度'!$T35*100,1)</f>
        <v>5.2</v>
      </c>
      <c r="F35" s="34">
        <f>ROUND('当年度'!F35/'当年度'!$T35*100,1)</f>
        <v>0</v>
      </c>
      <c r="G35" s="34">
        <f>ROUND('当年度'!G35/'当年度'!$T35*100,1)</f>
        <v>0.2</v>
      </c>
      <c r="H35" s="34">
        <f>ROUND('当年度'!H35/'当年度'!$T35*100,1)</f>
        <v>0</v>
      </c>
      <c r="I35" s="34">
        <f>ROUND('当年度'!I35/'当年度'!$T35*100,1)</f>
        <v>0</v>
      </c>
      <c r="J35" s="34">
        <f>ROUND('当年度'!J35/'当年度'!$T35*100,1)</f>
        <v>0</v>
      </c>
      <c r="K35" s="34">
        <f>ROUND('当年度'!K35/'当年度'!$T35*100,1)</f>
        <v>0</v>
      </c>
      <c r="L35" s="34">
        <f>ROUND('当年度'!L35/'当年度'!$T35*100,1)</f>
        <v>0.2</v>
      </c>
      <c r="M35" s="34">
        <f>ROUND('当年度'!M35/'当年度'!$T35*100,1)</f>
        <v>0.1</v>
      </c>
      <c r="N35" s="34">
        <f>ROUND('当年度'!N35/'当年度'!$T35*100,1)</f>
        <v>0.1</v>
      </c>
      <c r="O35" s="34">
        <f>ROUND('当年度'!O35/'当年度'!$T35*100,1)</f>
        <v>0</v>
      </c>
      <c r="P35" s="34">
        <f>ROUND('当年度'!P35/'当年度'!$T35*100,1)</f>
        <v>0</v>
      </c>
      <c r="Q35" s="34">
        <f>ROUND('当年度'!Q35/'当年度'!$T35*100,1)</f>
        <v>0</v>
      </c>
      <c r="R35" s="34">
        <f>ROUND('当年度'!R35/'当年度'!$T35*100,1)</f>
        <v>0</v>
      </c>
      <c r="S35" s="34">
        <f>ROUND('当年度'!S35/'当年度'!$T35*100,1)</f>
        <v>8.8</v>
      </c>
      <c r="T35" s="34">
        <f>ROUND('当年度'!T35/'当年度'!$T35*100,1)</f>
        <v>100</v>
      </c>
      <c r="U35" s="70">
        <f>ROUND('当年度'!U35/'当年度'!$T35*100,1)</f>
        <v>3.2</v>
      </c>
      <c r="V35" s="70">
        <f>ROUND('当年度'!V35/'当年度'!$T35*100,1)</f>
        <v>5.2</v>
      </c>
      <c r="W35" s="70">
        <f>ROUND('当年度'!W35/'当年度'!$T35*100,1)</f>
        <v>5.4</v>
      </c>
      <c r="X35" s="7"/>
      <c r="Y35" s="8"/>
      <c r="Z35" s="8"/>
      <c r="AA35" s="8"/>
    </row>
    <row r="36" spans="2:27" ht="27.75" customHeight="1">
      <c r="B36" s="16" t="s">
        <v>69</v>
      </c>
      <c r="C36" s="79">
        <f>ROUND('当年度'!C36/'当年度'!$T36*100,1)</f>
        <v>10.4</v>
      </c>
      <c r="D36" s="79">
        <f>ROUND('当年度'!D36/'当年度'!$T36*100,1)</f>
        <v>3.6</v>
      </c>
      <c r="E36" s="79">
        <f>ROUND('当年度'!E36/'当年度'!$T36*100,1)</f>
        <v>6.4</v>
      </c>
      <c r="F36" s="79">
        <f>ROUND('当年度'!F36/'当年度'!$T36*100,1)</f>
        <v>0</v>
      </c>
      <c r="G36" s="79">
        <f>ROUND('当年度'!G36/'当年度'!$T36*100,1)</f>
        <v>0.3</v>
      </c>
      <c r="H36" s="79">
        <f>ROUND('当年度'!H36/'当年度'!$T36*100,1)</f>
        <v>0</v>
      </c>
      <c r="I36" s="79">
        <f>ROUND('当年度'!I36/'当年度'!$T36*100,1)</f>
        <v>0</v>
      </c>
      <c r="J36" s="79">
        <f>ROUND('当年度'!J36/'当年度'!$T36*100,1)</f>
        <v>0</v>
      </c>
      <c r="K36" s="79">
        <f>ROUND('当年度'!K36/'当年度'!$T36*100,1)</f>
        <v>0</v>
      </c>
      <c r="L36" s="79">
        <f>ROUND('当年度'!L36/'当年度'!$T36*100,1)</f>
        <v>0.4</v>
      </c>
      <c r="M36" s="79">
        <f>ROUND('当年度'!M36/'当年度'!$T36*100,1)</f>
        <v>0.3</v>
      </c>
      <c r="N36" s="79">
        <f>ROUND('当年度'!N36/'当年度'!$T36*100,1)</f>
        <v>0.1</v>
      </c>
      <c r="O36" s="79">
        <f>ROUND('当年度'!O36/'当年度'!$T36*100,1)</f>
        <v>0</v>
      </c>
      <c r="P36" s="79">
        <f>ROUND('当年度'!P36/'当年度'!$T36*100,1)</f>
        <v>0</v>
      </c>
      <c r="Q36" s="79">
        <f>ROUND('当年度'!Q36/'当年度'!$T36*100,1)</f>
        <v>0</v>
      </c>
      <c r="R36" s="79">
        <f>ROUND('当年度'!R36/'当年度'!$T36*100,1)</f>
        <v>0</v>
      </c>
      <c r="S36" s="79">
        <f>ROUND('当年度'!S36/'当年度'!$T36*100,1)</f>
        <v>10.8</v>
      </c>
      <c r="T36" s="79">
        <f>ROUND('当年度'!T36/'当年度'!$T36*100,1)</f>
        <v>100</v>
      </c>
      <c r="U36" s="70">
        <f>ROUND('当年度'!U36/'当年度'!$T36*100,1)</f>
        <v>3.6</v>
      </c>
      <c r="V36" s="70">
        <f>ROUND('当年度'!V36/'当年度'!$T36*100,1)</f>
        <v>6.5</v>
      </c>
      <c r="W36" s="70">
        <f>ROUND('当年度'!W36/'当年度'!$T36*100,1)</f>
        <v>6.8</v>
      </c>
      <c r="X36" s="7"/>
      <c r="Y36" s="8"/>
      <c r="Z36" s="8"/>
      <c r="AA36" s="8"/>
    </row>
    <row r="37" spans="2:27" ht="27.75" customHeight="1">
      <c r="B37" s="16" t="s">
        <v>70</v>
      </c>
      <c r="C37" s="79">
        <f>ROUND('当年度'!C37/'当年度'!$T37*100,1)</f>
        <v>8.9</v>
      </c>
      <c r="D37" s="79">
        <f>ROUND('当年度'!D37/'当年度'!$T37*100,1)</f>
        <v>3.3</v>
      </c>
      <c r="E37" s="79">
        <f>ROUND('当年度'!E37/'当年度'!$T37*100,1)</f>
        <v>5.4</v>
      </c>
      <c r="F37" s="79">
        <f>ROUND('当年度'!F37/'当年度'!$T37*100,1)</f>
        <v>0</v>
      </c>
      <c r="G37" s="79">
        <f>ROUND('当年度'!G37/'当年度'!$T37*100,1)</f>
        <v>0.2</v>
      </c>
      <c r="H37" s="79">
        <f>ROUND('当年度'!H37/'当年度'!$T37*100,1)</f>
        <v>0</v>
      </c>
      <c r="I37" s="79">
        <f>ROUND('当年度'!I37/'当年度'!$T37*100,1)</f>
        <v>0</v>
      </c>
      <c r="J37" s="79">
        <f>ROUND('当年度'!J37/'当年度'!$T37*100,1)</f>
        <v>0</v>
      </c>
      <c r="K37" s="79">
        <f>ROUND('当年度'!K37/'当年度'!$T37*100,1)</f>
        <v>0</v>
      </c>
      <c r="L37" s="79">
        <f>ROUND('当年度'!L37/'当年度'!$T37*100,1)</f>
        <v>0.2</v>
      </c>
      <c r="M37" s="79">
        <f>ROUND('当年度'!M37/'当年度'!$T37*100,1)</f>
        <v>0.1</v>
      </c>
      <c r="N37" s="79">
        <f>ROUND('当年度'!N37/'当年度'!$T37*100,1)</f>
        <v>0.1</v>
      </c>
      <c r="O37" s="79">
        <f>ROUND('当年度'!O37/'当年度'!$T37*100,1)</f>
        <v>0</v>
      </c>
      <c r="P37" s="79">
        <f>ROUND('当年度'!P37/'当年度'!$T37*100,1)</f>
        <v>0</v>
      </c>
      <c r="Q37" s="79">
        <f>ROUND('当年度'!Q37/'当年度'!$T37*100,1)</f>
        <v>0</v>
      </c>
      <c r="R37" s="79">
        <f>ROUND('当年度'!R37/'当年度'!$T37*100,1)</f>
        <v>0</v>
      </c>
      <c r="S37" s="79">
        <f>ROUND('当年度'!S37/'当年度'!$T37*100,1)</f>
        <v>9.1</v>
      </c>
      <c r="T37" s="79">
        <f>ROUND('当年度'!T37/'当年度'!$T37*100,1)</f>
        <v>100</v>
      </c>
      <c r="U37" s="70">
        <f>ROUND('当年度'!U37/'当年度'!$T37*100,1)</f>
        <v>3.3</v>
      </c>
      <c r="V37" s="70">
        <f>ROUND('当年度'!V37/'当年度'!$T37*100,1)</f>
        <v>5.4</v>
      </c>
      <c r="W37" s="70">
        <f>ROUND('当年度'!W37/'当年度'!$T37*100,1)</f>
        <v>5.6</v>
      </c>
      <c r="X37" s="7"/>
      <c r="Y37" s="8"/>
      <c r="Z37" s="8"/>
      <c r="AA37" s="8"/>
    </row>
    <row r="38" spans="3:15" ht="17.25">
      <c r="C38" t="s">
        <v>50</v>
      </c>
      <c r="O38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投資的経費の状況（Ｒ２年度構成比）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2021-09-01T23:36:11Z</cp:lastPrinted>
  <dcterms:created xsi:type="dcterms:W3CDTF">1999-09-10T06:43:43Z</dcterms:created>
  <dcterms:modified xsi:type="dcterms:W3CDTF">2021-09-01T23:37:35Z</dcterms:modified>
  <cp:category/>
  <cp:version/>
  <cp:contentType/>
  <cp:contentStatus/>
</cp:coreProperties>
</file>