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２期（重点区域）" sheetId="1" r:id="rId1"/>
  </sheets>
  <definedNames>
    <definedName name="_xlnm.Print_Area" localSheetId="0">'第２期（重点区域）'!$A$1:$V$41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5" i="1" s="1"/>
  <c r="C28" i="1" s="1"/>
  <c r="I28" i="1" s="1"/>
  <c r="O28" i="1" s="1"/>
  <c r="O17" i="1"/>
  <c r="I25" i="1" s="1"/>
  <c r="I17" i="1"/>
  <c r="W12" i="1"/>
  <c r="C33" i="1" l="1"/>
  <c r="C36" i="1" s="1"/>
  <c r="O36" i="1" s="1"/>
  <c r="S28" i="1"/>
  <c r="D22" i="1"/>
  <c r="C25" i="1"/>
</calcChain>
</file>

<file path=xl/sharedStrings.xml><?xml version="1.0" encoding="utf-8"?>
<sst xmlns="http://schemas.openxmlformats.org/spreadsheetml/2006/main" count="75" uniqueCount="51">
  <si>
    <t>第２期（重点区域）</t>
    <rPh sb="0" eb="1">
      <t>ダイ</t>
    </rPh>
    <rPh sb="2" eb="3">
      <t>キ</t>
    </rPh>
    <rPh sb="4" eb="8">
      <t>ジュウテンクイキ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</si>
  <si>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</si>
  <si>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</si>
  <si>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</si>
  <si>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</si>
  <si>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まん延防止等重点措置期間・重点区域（５／９～５／３１）</t>
    <rPh sb="2" eb="10">
      <t>エンボウシトウジュウテンソチ</t>
    </rPh>
    <rPh sb="10" eb="12">
      <t>キカン</t>
    </rPh>
    <rPh sb="13" eb="15">
      <t>ジュウテン</t>
    </rPh>
    <rPh sb="15" eb="17">
      <t>クイキ</t>
    </rPh>
    <phoneticPr fontId="2"/>
  </si>
  <si>
    <t>【令和２年５月以降の新規開業店舗の場合】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</si>
  <si>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令和２年５月２日から令和３年５月８日の期間に新規開業した事業者の方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19" eb="21">
      <t>キカン</t>
    </rPh>
    <rPh sb="22" eb="24">
      <t>シンキ</t>
    </rPh>
    <rPh sb="24" eb="26">
      <t>カイギョウ</t>
    </rPh>
    <rPh sb="28" eb="31">
      <t>ジギョウシャ</t>
    </rPh>
    <rPh sb="32" eb="33">
      <t>カタ</t>
    </rPh>
    <phoneticPr fontId="2"/>
  </si>
  <si>
    <t>開業日</t>
    <rPh sb="0" eb="3">
      <t>カイギョウビ</t>
    </rPh>
    <phoneticPr fontId="2"/>
  </si>
  <si>
    <t>↑第1期から継続して申請する場合は「１」を入力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</si>
  <si>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</si>
  <si>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</t>
    <rPh sb="3" eb="4">
      <t>ダイ</t>
    </rPh>
    <rPh sb="5" eb="6">
      <t>キ</t>
    </rPh>
    <rPh sb="8" eb="10">
      <t>ケイゾク</t>
    </rPh>
    <rPh sb="12" eb="14">
      <t>シンセイ</t>
    </rPh>
    <rPh sb="16" eb="18">
      <t>バアイ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</si>
  <si>
    <t>開業日～令和3年5月8日※1の売上高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5" eb="17">
      <t>ウリアゲ</t>
    </rPh>
    <rPh sb="17" eb="18">
      <t>ダカ</t>
    </rPh>
    <phoneticPr fontId="2"/>
  </si>
  <si>
    <t>開業日～令和3年5月8日※1の日数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5" eb="17">
      <t>ニッスウ</t>
    </rPh>
    <phoneticPr fontId="2"/>
  </si>
  <si>
    <t>開業日～令和3年5月8日※1の売上高日額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1" eb="12">
      <t>ニチ</t>
    </rPh>
    <rPh sb="15" eb="17">
      <t>ウリアゲ</t>
    </rPh>
    <rPh sb="17" eb="18">
      <t>ダカ</t>
    </rPh>
    <rPh sb="18" eb="20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</si>
  <si>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</si>
  <si>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</si>
  <si>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</si>
  <si>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</si>
  <si>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</si>
  <si>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</si>
  <si>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</si>
  <si>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令和3年5月9日～5月31日の売上高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</si>
  <si>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令和3年5月9日～5月31日の日数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</si>
  <si>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令和3年5月9日～5月31日の売上高日額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</si>
  <si>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</si>
  <si>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</si>
  <si>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</si>
  <si>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令和3年5月9日～5月31日の売上高日額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</si>
  <si>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</si>
  <si>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</si>
  <si>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</si>
  <si>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</si>
  <si>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</si>
  <si>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</si>
  <si>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</si>
  <si>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</si>
  <si>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</si>
  <si>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t>《上限額》20万円</t>
    <rPh sb="1" eb="4">
      <t>ジョウゲンガク</t>
    </rPh>
    <rPh sb="7" eb="9">
      <t>マンエン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</si>
  <si>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</si>
  <si>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</si>
  <si>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</si>
  <si>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</si>
  <si>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</si>
  <si>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</si>
  <si>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</si>
  <si>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</si>
  <si>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</si>
  <si>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</si>
  <si>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要請期間中の開業店舗（令和３年５月９日以降開業の店舗）は、協力金の支給は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</si>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</sst>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shrinkToFi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1" fillId="0" borderId="0" xfId="2" applyFont="1" applyBorder="1" applyAlignment="1" applyProtection="1">
      <alignment horizontal="left" vertical="center" shrinkToFit="1"/>
    </xf>
    <xf numFmtId="0" fontId="12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3" fillId="0" borderId="0" xfId="2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/>
    </xf>
    <xf numFmtId="0" fontId="14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72050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30675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35700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24325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68875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57900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42050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61075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93200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40575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40575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004050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W14" sqref="W14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  <col min="23" max="23" width="9.25" bestFit="1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1" spans="1:23" ht="24.75" thickBot="1" x14ac:dyDescent="0.45">
      <c r="A11" s="12" t="s">
        <v>6</v>
      </c>
    </row>
    <row r="12" spans="1:23" ht="20.25" thickBot="1" x14ac:dyDescent="0.45">
      <c r="A12" s="13" t="s">
        <v>7</v>
      </c>
      <c r="Q12" s="14"/>
      <c r="W12" s="15">
        <f>IF(Q12=1,DATE(2021,4,25),DATE(2021,5,8))</f>
        <v>44324</v>
      </c>
    </row>
    <row r="13" spans="1:23" ht="15.95" customHeight="1" x14ac:dyDescent="0.4">
      <c r="B13" s="16" t="s">
        <v>8</v>
      </c>
      <c r="C13" s="17"/>
      <c r="D13" s="17"/>
      <c r="E13" s="17"/>
      <c r="F13" s="18"/>
      <c r="Q13" s="19" t="s">
        <v>9</v>
      </c>
      <c r="R13" s="20"/>
      <c r="S13" s="20"/>
      <c r="T13" s="20"/>
      <c r="U13" s="20"/>
    </row>
    <row r="14" spans="1:23" ht="30" customHeight="1" thickBot="1" x14ac:dyDescent="0.45">
      <c r="B14" s="21" t="s">
        <v>10</v>
      </c>
      <c r="C14" s="22"/>
      <c r="D14" s="22"/>
      <c r="E14" s="22"/>
      <c r="F14" s="23"/>
      <c r="H14" s="24" t="s">
        <v>11</v>
      </c>
      <c r="I14" s="24"/>
      <c r="J14" s="24"/>
      <c r="K14" s="24"/>
      <c r="L14" s="24"/>
      <c r="M14" s="24"/>
      <c r="N14" s="24"/>
      <c r="O14" s="24"/>
      <c r="Q14" s="20"/>
      <c r="R14" s="20"/>
      <c r="S14" s="20"/>
      <c r="T14" s="20"/>
      <c r="U14" s="20"/>
    </row>
    <row r="15" spans="1:23" ht="18.600000000000001" customHeight="1" thickBot="1" x14ac:dyDescent="0.45">
      <c r="B15" s="25"/>
      <c r="C15" s="26"/>
      <c r="E15" s="25"/>
      <c r="F15" s="27"/>
      <c r="G15" s="27"/>
      <c r="H15" s="25"/>
      <c r="I15" s="25"/>
      <c r="J15" s="28"/>
      <c r="K15" s="25"/>
      <c r="L15" s="29"/>
      <c r="M15" s="29"/>
      <c r="N15" s="25"/>
      <c r="P15" s="25"/>
      <c r="Q15" s="25"/>
      <c r="R15" s="30"/>
      <c r="S15" s="30"/>
      <c r="T15" s="25"/>
    </row>
    <row r="16" spans="1:23" ht="15.95" customHeight="1" x14ac:dyDescent="0.4">
      <c r="B16" s="31" t="s">
        <v>12</v>
      </c>
      <c r="C16" s="32"/>
      <c r="D16" s="32"/>
      <c r="E16" s="32"/>
      <c r="F16" s="33"/>
      <c r="H16" s="34" t="s">
        <v>13</v>
      </c>
      <c r="I16" s="35"/>
      <c r="J16" s="35"/>
      <c r="K16" s="35"/>
      <c r="L16" s="36"/>
      <c r="N16" s="34" t="s">
        <v>14</v>
      </c>
      <c r="O16" s="35"/>
      <c r="P16" s="35"/>
      <c r="Q16" s="35"/>
      <c r="R16" s="35"/>
      <c r="S16" s="35"/>
      <c r="T16" s="36"/>
    </row>
    <row r="17" spans="1:22" s="13" customFormat="1" ht="30" customHeight="1" thickBot="1" x14ac:dyDescent="0.45">
      <c r="B17" s="21" t="s">
        <v>15</v>
      </c>
      <c r="C17" s="37"/>
      <c r="D17" s="37"/>
      <c r="E17" s="37"/>
      <c r="F17" s="38" t="s">
        <v>16</v>
      </c>
      <c r="G17" s="39" t="s">
        <v>17</v>
      </c>
      <c r="H17" s="21" t="s">
        <v>18</v>
      </c>
      <c r="I17" s="40" t="str">
        <f>IF(C14="","",DATEDIF(C14,W12,"d")+1)</f>
        <v/>
      </c>
      <c r="J17" s="40"/>
      <c r="K17" s="40"/>
      <c r="L17" s="38" t="s">
        <v>19</v>
      </c>
      <c r="M17" s="13" t="s">
        <v>20</v>
      </c>
      <c r="N17" s="21" t="s">
        <v>21</v>
      </c>
      <c r="O17" s="41" t="str">
        <f>IF(C14="","",ROUNDUP(C17/I17,0))</f>
        <v/>
      </c>
      <c r="P17" s="41"/>
      <c r="Q17" s="41"/>
      <c r="R17" s="41"/>
      <c r="S17" s="41"/>
      <c r="T17" s="38" t="s">
        <v>16</v>
      </c>
    </row>
    <row r="18" spans="1:22" ht="19.5" thickBot="1" x14ac:dyDescent="0.45"/>
    <row r="19" spans="1:22" ht="15.95" customHeight="1" x14ac:dyDescent="0.4">
      <c r="B19" s="34" t="s">
        <v>22</v>
      </c>
      <c r="C19" s="35"/>
      <c r="D19" s="35"/>
      <c r="E19" s="35"/>
      <c r="F19" s="36"/>
      <c r="H19" s="34" t="s">
        <v>23</v>
      </c>
      <c r="I19" s="35"/>
      <c r="J19" s="35"/>
      <c r="K19" s="35"/>
      <c r="L19" s="36"/>
      <c r="N19" s="34" t="s">
        <v>24</v>
      </c>
      <c r="O19" s="35"/>
      <c r="P19" s="35"/>
      <c r="Q19" s="35"/>
      <c r="R19" s="35"/>
      <c r="S19" s="35"/>
      <c r="T19" s="36"/>
    </row>
    <row r="20" spans="1:22" s="13" customFormat="1" ht="30" customHeight="1" thickBot="1" x14ac:dyDescent="0.45">
      <c r="B20" s="21" t="s">
        <v>25</v>
      </c>
      <c r="C20" s="37"/>
      <c r="D20" s="37"/>
      <c r="E20" s="37"/>
      <c r="F20" s="38" t="s">
        <v>16</v>
      </c>
      <c r="G20" s="39" t="s">
        <v>17</v>
      </c>
      <c r="H20" s="21"/>
      <c r="I20" s="40">
        <v>23</v>
      </c>
      <c r="J20" s="40"/>
      <c r="K20" s="40"/>
      <c r="L20" s="38" t="s">
        <v>19</v>
      </c>
      <c r="M20" s="13" t="s">
        <v>20</v>
      </c>
      <c r="N20" s="21" t="s">
        <v>26</v>
      </c>
      <c r="O20" s="41" t="str">
        <f>IF(C14="","",ROUNDUP(C20/I20,0))</f>
        <v/>
      </c>
      <c r="P20" s="41"/>
      <c r="Q20" s="41"/>
      <c r="R20" s="41"/>
      <c r="S20" s="41"/>
      <c r="T20" s="38" t="s">
        <v>16</v>
      </c>
    </row>
    <row r="21" spans="1:22" ht="19.5" thickBot="1" x14ac:dyDescent="0.45"/>
    <row r="22" spans="1:22" ht="38.1" customHeight="1" thickBot="1" x14ac:dyDescent="0.45">
      <c r="B22" s="42"/>
      <c r="C22" s="43" t="s">
        <v>27</v>
      </c>
      <c r="D22" s="44" t="str">
        <f>IF(O17="","",IF(O17&lt;=O20,"売上高日額が減少していないため申請できません","申請可能です。以下を入力のうえ、協力金額を計算してください"))</f>
        <v/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2" ht="38.1" customHeight="1" thickBot="1" x14ac:dyDescent="0.45"/>
    <row r="24" spans="1:22" ht="15.95" customHeight="1" x14ac:dyDescent="0.4">
      <c r="B24" s="34" t="s">
        <v>14</v>
      </c>
      <c r="C24" s="35"/>
      <c r="D24" s="35"/>
      <c r="E24" s="35"/>
      <c r="F24" s="36"/>
      <c r="H24" s="34" t="s">
        <v>28</v>
      </c>
      <c r="I24" s="35"/>
      <c r="J24" s="35"/>
      <c r="K24" s="35"/>
      <c r="L24" s="36"/>
      <c r="N24" s="34" t="s">
        <v>29</v>
      </c>
      <c r="O24" s="35"/>
      <c r="P24" s="35"/>
      <c r="Q24" s="35"/>
      <c r="R24" s="35"/>
      <c r="S24" s="35"/>
      <c r="T24" s="36"/>
    </row>
    <row r="25" spans="1:22" s="13" customFormat="1" ht="30" customHeight="1" thickBot="1" x14ac:dyDescent="0.45">
      <c r="B25" s="21" t="s">
        <v>21</v>
      </c>
      <c r="C25" s="41" t="str">
        <f>IF(O17&gt;O20,O17,"")</f>
        <v/>
      </c>
      <c r="D25" s="41"/>
      <c r="E25" s="41"/>
      <c r="F25" s="38" t="s">
        <v>16</v>
      </c>
      <c r="G25" s="13" t="s">
        <v>30</v>
      </c>
      <c r="H25" s="21" t="s">
        <v>26</v>
      </c>
      <c r="I25" s="41" t="str">
        <f>IF(O17&gt;O20,O20,"")</f>
        <v/>
      </c>
      <c r="J25" s="41"/>
      <c r="K25" s="41"/>
      <c r="L25" s="38" t="s">
        <v>16</v>
      </c>
      <c r="M25" s="47" t="s">
        <v>20</v>
      </c>
      <c r="N25" s="21" t="s">
        <v>31</v>
      </c>
      <c r="O25" s="48" t="str">
        <f>IF(O17&gt;O20,C25-I25,"")</f>
        <v/>
      </c>
      <c r="P25" s="48"/>
      <c r="Q25" s="48"/>
      <c r="R25" s="48"/>
      <c r="S25" s="48"/>
      <c r="T25" s="38" t="s">
        <v>16</v>
      </c>
    </row>
    <row r="26" spans="1:22" ht="25.5" customHeight="1" thickBot="1" x14ac:dyDescent="0.45"/>
    <row r="27" spans="1:22" ht="15.95" customHeight="1" x14ac:dyDescent="0.4">
      <c r="B27" s="34" t="s">
        <v>29</v>
      </c>
      <c r="C27" s="35"/>
      <c r="D27" s="35"/>
      <c r="E27" s="36"/>
      <c r="H27" s="34" t="s">
        <v>32</v>
      </c>
      <c r="I27" s="35"/>
      <c r="J27" s="35"/>
      <c r="K27" s="35"/>
      <c r="L27" s="36"/>
      <c r="N27" s="16" t="s">
        <v>33</v>
      </c>
      <c r="O27" s="17"/>
      <c r="P27" s="17"/>
      <c r="Q27" s="17"/>
      <c r="R27" s="17"/>
      <c r="S27" s="17"/>
      <c r="T27" s="18"/>
    </row>
    <row r="28" spans="1:22" s="13" customFormat="1" ht="30" customHeight="1" thickBot="1" x14ac:dyDescent="0.45">
      <c r="B28" s="21" t="s">
        <v>31</v>
      </c>
      <c r="C28" s="41" t="str">
        <f>IF(O25="","",O25)</f>
        <v/>
      </c>
      <c r="D28" s="41"/>
      <c r="E28" s="38" t="s">
        <v>16</v>
      </c>
      <c r="F28" s="49" t="s">
        <v>34</v>
      </c>
      <c r="G28" s="49"/>
      <c r="H28" s="21" t="s">
        <v>35</v>
      </c>
      <c r="I28" s="50" t="str">
        <f>IF(C28="","",ROUNDUP(C28*0.4,0))</f>
        <v/>
      </c>
      <c r="J28" s="50"/>
      <c r="K28" s="50"/>
      <c r="L28" s="38" t="s">
        <v>16</v>
      </c>
      <c r="M28" s="51" t="s">
        <v>36</v>
      </c>
      <c r="N28" s="52" t="s">
        <v>37</v>
      </c>
      <c r="O28" s="41" t="str">
        <f>IF(I28="","",ROUNDUP(I28,-3)/1000)</f>
        <v/>
      </c>
      <c r="P28" s="41"/>
      <c r="Q28" s="41"/>
      <c r="R28" s="41"/>
      <c r="S28" s="53" t="str">
        <f>IF(O28="","",",000")</f>
        <v/>
      </c>
      <c r="T28" s="38" t="s">
        <v>16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4" t="s">
        <v>38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2" ht="15.95" customHeight="1" x14ac:dyDescent="0.4">
      <c r="B32" s="34" t="s">
        <v>39</v>
      </c>
      <c r="C32" s="35"/>
      <c r="D32" s="35"/>
      <c r="E32" s="36"/>
    </row>
    <row r="33" spans="1:20" s="13" customFormat="1" ht="30" customHeight="1" thickBot="1" x14ac:dyDescent="0.45">
      <c r="B33" s="21" t="s">
        <v>40</v>
      </c>
      <c r="C33" s="50" t="str">
        <f>IF(O28="","",200000)</f>
        <v/>
      </c>
      <c r="D33" s="50"/>
      <c r="E33" s="38" t="s">
        <v>16</v>
      </c>
    </row>
    <row r="34" spans="1:20" ht="23.45" customHeight="1" thickBot="1" x14ac:dyDescent="0.45"/>
    <row r="35" spans="1:20" ht="15.95" customHeight="1" x14ac:dyDescent="0.4">
      <c r="B35" s="34" t="s">
        <v>41</v>
      </c>
      <c r="C35" s="35"/>
      <c r="D35" s="35"/>
      <c r="E35" s="36"/>
      <c r="G35" s="56"/>
      <c r="H35" s="34" t="s">
        <v>42</v>
      </c>
      <c r="I35" s="35"/>
      <c r="J35" s="36"/>
      <c r="N35" s="34" t="s">
        <v>43</v>
      </c>
      <c r="O35" s="35"/>
      <c r="P35" s="35"/>
      <c r="Q35" s="35"/>
      <c r="R35" s="35"/>
      <c r="S35" s="35"/>
      <c r="T35" s="36"/>
    </row>
    <row r="36" spans="1:20" s="13" customFormat="1" ht="30" customHeight="1" thickBot="1" x14ac:dyDescent="0.45">
      <c r="B36" s="21" t="s">
        <v>40</v>
      </c>
      <c r="C36" s="41" t="str">
        <f>IF(C33="","",IF(C33&lt;O28*1000,C33,O28*1000))</f>
        <v/>
      </c>
      <c r="D36" s="41"/>
      <c r="E36" s="38" t="s">
        <v>16</v>
      </c>
      <c r="F36" s="57" t="s">
        <v>44</v>
      </c>
      <c r="G36" s="58"/>
      <c r="H36" s="21" t="s">
        <v>45</v>
      </c>
      <c r="I36" s="59"/>
      <c r="J36" s="38" t="s">
        <v>19</v>
      </c>
      <c r="L36" s="47" t="s">
        <v>20</v>
      </c>
      <c r="N36" s="21" t="s">
        <v>46</v>
      </c>
      <c r="O36" s="41" t="str">
        <f>IF(C36="","",C36*I36)</f>
        <v/>
      </c>
      <c r="P36" s="41"/>
      <c r="Q36" s="41"/>
      <c r="R36" s="41"/>
      <c r="S36" s="41"/>
      <c r="T36" s="38" t="s">
        <v>16</v>
      </c>
    </row>
    <row r="37" spans="1:20" ht="24.6" customHeight="1" x14ac:dyDescent="0.4">
      <c r="E37" s="25"/>
      <c r="F37" s="27"/>
      <c r="G37" s="27"/>
      <c r="H37" s="25"/>
      <c r="I37" s="25"/>
      <c r="K37" s="25"/>
      <c r="L37" s="25"/>
      <c r="M37" s="25"/>
      <c r="N37" s="25"/>
      <c r="O37" s="60"/>
      <c r="P37" s="25"/>
      <c r="Q37" s="25"/>
      <c r="R37" s="30"/>
      <c r="S37" s="30"/>
      <c r="T37" s="25"/>
    </row>
    <row r="38" spans="1:20" ht="24.6" customHeight="1" x14ac:dyDescent="0.4">
      <c r="E38" s="25"/>
      <c r="F38" s="27"/>
      <c r="G38" s="27"/>
      <c r="H38" s="25"/>
      <c r="I38" s="25"/>
      <c r="K38" s="25"/>
      <c r="L38" s="25"/>
      <c r="M38" s="25"/>
      <c r="N38" s="25"/>
      <c r="O38" s="60"/>
      <c r="P38" s="25"/>
      <c r="Q38" s="25"/>
      <c r="R38" s="30"/>
      <c r="S38" s="30"/>
      <c r="T38" s="25"/>
    </row>
    <row r="39" spans="1:20" ht="24" x14ac:dyDescent="0.4">
      <c r="A39" s="12" t="s">
        <v>47</v>
      </c>
    </row>
    <row r="40" spans="1:20" ht="22.5" customHeight="1" x14ac:dyDescent="0.4">
      <c r="A40" s="61" t="s">
        <v>48</v>
      </c>
      <c r="B40" s="62" t="s">
        <v>49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20" ht="19.5" x14ac:dyDescent="0.4">
      <c r="B41" s="13" t="s">
        <v>50</v>
      </c>
    </row>
  </sheetData>
  <sheetProtection sheet="1" objects="1" scenarios="1"/>
  <mergeCells count="44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  <mergeCell ref="Q13:U14"/>
    <mergeCell ref="C14:F14"/>
    <mergeCell ref="H14:O14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第２期（重点区域）</vt:lpstr>
      <vt:lpstr>'第２期（重点区域）'!Print_Area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2021-12-15T03:31:05Z</dcterms:created>
  <dcterms:modified xsi:type="dcterms:W3CDTF">2021-12-15T03:31:52Z</dcterms:modified>
</cp:coreProperties>
</file>