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izi-nisi\Desktop\"/>
    </mc:Choice>
  </mc:AlternateContent>
  <workbookProtection workbookAlgorithmName="SHA-512" workbookHashValue="E9hY+llOhbBaD5CAN52KMe1i3RIy9zmhommrURURnr10rEe06itm2wqotejFDLhoJrIUBPP1JRDK+mwoydIE2A==" workbookSaltValue="rI4C8YgjUPMnlE/7+C05UQ==" workbookSpinCount="100000" lockStructure="1"/>
  <bookViews>
    <workbookView xWindow="0" yWindow="0" windowWidth="19200" windowHeight="6970"/>
  </bookViews>
  <sheets>
    <sheet name="法非適用_下水道事業" sheetId="4" r:id="rId1"/>
    <sheet name="データ" sheetId="5" state="hidden" r:id="rId2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<sst xmlns="http://schemas.openxmlformats.org/spreadsheetml/2006/main" count="236" uniqueCount="120">
  <si>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</si>
  <si>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</si>
  <si>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</si>
  <si>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</si>
  <si>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</si>
  <si>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</si>
  <si>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</si>
  <si>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</si>
  <si>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</si>
  <si>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</si>
  <si>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</si>
  <si>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</si>
  <si>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</si>
  <si>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</si>
  <si>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</si>
  <si>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</si>
  <si>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</si>
  <si>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</si>
  <si>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</si>
  <si>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</si>
  <si>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</si>
  <si>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</si>
  <si>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</si>
  <si>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</si>
  <si>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</si>
  <si>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</si>
  <si>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</si>
  <si>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</si>
  <si>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</si>
  <si>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</si>
  <si>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</si>
  <si>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</si>
  <si>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</si>
  <si>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</si>
  <si>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</si>
  <si>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</si>
  <si>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</si>
  <si>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</si>
  <si>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</si>
  <si>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</si>
  <si>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</si>
  <si>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</si>
  <si>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</si>
  <si>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</si>
  <si>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</si>
  <si>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</si>
  <si>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</si>
  <si>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</si>
  <si>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</si>
  <si>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</si>
  <si>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</si>
  <si>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</si>
  <si>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</si>
  <si>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</si>
  <si>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</si>
  <si>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</si>
  <si>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</si>
  <si>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</si>
  <si>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</si>
  <si>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</si>
  <si>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</si>
  <si>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</si>
  <si>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</si>
  <si>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</si>
  <si>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</si>
  <si>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</si>
  <si>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</si>
  <si>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</si>
  <si>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</si>
  <si>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</si>
  <si>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</si>
  <si>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</si>
  <si>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</si>
  <si>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</si>
  <si>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</si>
  <si>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</si>
  <si>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</si>
  <si>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</si>
  <si>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</si>
  <si>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</si>
  <si>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</si>
  <si>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</si>
  <si>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</si>
  <si>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</si>
  <si>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</si>
  <si>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</si>
  <si>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</si>
  <si>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</si>
  <si>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</si>
  <si>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</si>
  <si>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</si>
  <si>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</si>
  <si>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</si>
  <si>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</si>
  <si>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</si>
  <si>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</si>
  <si>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</si>
  <si>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</si>
  <si>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御浜町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</si>
  <si>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</si>
  <si>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</si>
  <si>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</si>
  <si>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</si>
  <si>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</si>
  <si>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</si>
  <si>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</si>
  <si>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</si>
  <si>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</si>
  <si>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</si>
  <si>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</si>
  <si>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</si>
  <si>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</si>
  <si>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</si>
  <si>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</si>
  <si>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</si>
  <si>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</si>
  <si>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</si>
  <si>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近年、人口減少、節水型設備の普及等により流入汚水量が減少し、使用料収入は停滞している。また処理場及びマンホールポンプ場の電気、機械設備については、耐用年数に達しているものもあり、施設の更新を行うための費用が必要である。以上より、今後より一層の経費削減、料金改正の検討が必要である。</t>
    <phoneticPr fontId="4"/>
  </si>
  <si>
    <t>収益的収支比率、経費回収率ともに、１００％以下が続いている。原因として、収益は上がらないが、施設の更新費用、維持管理費が増加しているためである。また施設利用率も平均値以下が続いている。原因として、人口減少、節水型設備の普及等により、流入汚水量が計画値より減少しているためである。</t>
    <rPh sb="24" eb="25">
      <t>ツヅ</t>
    </rPh>
    <rPh sb="54" eb="59">
      <t>イジカンリヒ</t>
    </rPh>
    <phoneticPr fontId="4"/>
  </si>
  <si>
    <t>平成１２年の供用開始から２１年を経過しているが、管渠施設の耐用年数には達していないため、当面管渠の改善は必要なしと判断する。しかし、処理場及びマンホールポンプ場の電気、機械設備については、耐用年数に達しているものもあり、ストックマネジメント計画を策定し、計画的に施設の更新工事を実施している。</t>
    <rPh sb="136" eb="138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</si>
</sst>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0-4730-A871-BA33FDB0B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0-4730-A871-BA33FDB0B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36.78</c:v>
                </c:pt>
                <c:pt idx="1">
                  <c:v>36.89</c:v>
                </c:pt>
                <c:pt idx="2">
                  <c:v>36.61</c:v>
                </c:pt>
                <c:pt idx="3">
                  <c:v>35.5</c:v>
                </c:pt>
                <c:pt idx="4">
                  <c:v>35.11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4-4B05-ACC2-E7C6BA5CB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4-4B05-ACC2-E7C6BA5CB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83.86</c:v>
                </c:pt>
                <c:pt idx="1">
                  <c:v>85.6</c:v>
                </c:pt>
                <c:pt idx="2">
                  <c:v>87.9</c:v>
                </c:pt>
                <c:pt idx="3">
                  <c:v>90.22</c:v>
                </c:pt>
                <c:pt idx="4">
                  <c:v>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976-8102-F28596DDE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2-4976-8102-F28596DDE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97.02</c:v>
                </c:pt>
                <c:pt idx="1">
                  <c:v>113.06</c:v>
                </c:pt>
                <c:pt idx="2">
                  <c:v>94.77</c:v>
                </c:pt>
                <c:pt idx="3">
                  <c:v>94.26</c:v>
                </c:pt>
                <c:pt idx="4">
                  <c:v>96.79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4-496C-9AB4-0B538B48D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4-496C-9AB4-0B538B48D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E-4D43-BBAA-3609A93AE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E-4D43-BBAA-3609A93AE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5-4F44-9BC2-E8CDF14E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5-4F44-9BC2-E8CDF14E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D-46F9-9A2D-B4F3A1BE2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D-46F9-9A2D-B4F3A1BE2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A-454F-AAD1-994F9B5A0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A-454F-AAD1-994F9B5A0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52.82</c:v>
                </c:pt>
                <c:pt idx="1">
                  <c:v>15.9</c:v>
                </c:pt>
                <c:pt idx="2">
                  <c:v>102.24</c:v>
                </c:pt>
                <c:pt idx="3">
                  <c:v>30.07</c:v>
                </c:pt>
                <c:pt idx="4">
                  <c:v>29.73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C-4D94-86E0-DBA4F7E8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C-4D94-86E0-DBA4F7E8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89.24</c:v>
                </c:pt>
                <c:pt idx="1">
                  <c:v>92.98</c:v>
                </c:pt>
                <c:pt idx="2">
                  <c:v>61.67</c:v>
                </c:pt>
                <c:pt idx="3">
                  <c:v>79.17</c:v>
                </c:pt>
                <c:pt idx="4">
                  <c:v>86.07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9-4089-B03B-0B479C0E4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9-4089-B03B-0B479C0E4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184.38</c:v>
                </c:pt>
                <c:pt idx="1">
                  <c:v>176.5</c:v>
                </c:pt>
                <c:pt idx="2">
                  <c:v>268.24</c:v>
                </c:pt>
                <c:pt idx="3">
                  <c:v>210.09</c:v>
                </c:pt>
                <c:pt idx="4">
                  <c:v>196.16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C-4E95-8250-10E2A2A93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C-4E95-8250-10E2A2A93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F1" zoomScaleNormal="100" workbookViewId="0">
      <selection activeCell="BG57" sqref="BG57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三重県　御浜町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8355</v>
      </c>
      <c r="AM8" s="69"/>
      <c r="AN8" s="69"/>
      <c r="AO8" s="69"/>
      <c r="AP8" s="69"/>
      <c r="AQ8" s="69"/>
      <c r="AR8" s="69"/>
      <c r="AS8" s="69"/>
      <c r="AT8" s="68">
        <f>データ!T6</f>
        <v>88.13</v>
      </c>
      <c r="AU8" s="68"/>
      <c r="AV8" s="68"/>
      <c r="AW8" s="68"/>
      <c r="AX8" s="68"/>
      <c r="AY8" s="68"/>
      <c r="AZ8" s="68"/>
      <c r="BA8" s="68"/>
      <c r="BB8" s="68">
        <f>データ!U6</f>
        <v>94.8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26.83</v>
      </c>
      <c r="Q10" s="68"/>
      <c r="R10" s="68"/>
      <c r="S10" s="68"/>
      <c r="T10" s="68"/>
      <c r="U10" s="68"/>
      <c r="V10" s="68"/>
      <c r="W10" s="68">
        <f>データ!Q6</f>
        <v>108.06</v>
      </c>
      <c r="X10" s="68"/>
      <c r="Y10" s="68"/>
      <c r="Z10" s="68"/>
      <c r="AA10" s="68"/>
      <c r="AB10" s="68"/>
      <c r="AC10" s="68"/>
      <c r="AD10" s="69">
        <f>データ!R6</f>
        <v>2970</v>
      </c>
      <c r="AE10" s="69"/>
      <c r="AF10" s="69"/>
      <c r="AG10" s="69"/>
      <c r="AH10" s="69"/>
      <c r="AI10" s="69"/>
      <c r="AJ10" s="69"/>
      <c r="AK10" s="2"/>
      <c r="AL10" s="69">
        <f>データ!V6</f>
        <v>2221</v>
      </c>
      <c r="AM10" s="69"/>
      <c r="AN10" s="69"/>
      <c r="AO10" s="69"/>
      <c r="AP10" s="69"/>
      <c r="AQ10" s="69"/>
      <c r="AR10" s="69"/>
      <c r="AS10" s="69"/>
      <c r="AT10" s="68">
        <f>データ!W6</f>
        <v>0.92</v>
      </c>
      <c r="AU10" s="68"/>
      <c r="AV10" s="68"/>
      <c r="AW10" s="68"/>
      <c r="AX10" s="68"/>
      <c r="AY10" s="68"/>
      <c r="AZ10" s="68"/>
      <c r="BA10" s="68"/>
      <c r="BB10" s="68">
        <f>データ!X6</f>
        <v>2414.13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119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nAydnws3dzHA3mdOT7qNOhb/4oEnssAp1ixk2vmbLvQ0rOvl6kmU0aBJQNDYsVSDG7P493YhLY9umypOEKHjGg==" saltValue="e/BlHvuUdPSniAgUJni4c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5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245615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三重県　御浜町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26.83</v>
      </c>
      <c r="Q6" s="34">
        <f t="shared" si="3"/>
        <v>108.06</v>
      </c>
      <c r="R6" s="34">
        <f t="shared" si="3"/>
        <v>2970</v>
      </c>
      <c r="S6" s="34">
        <f t="shared" si="3"/>
        <v>8355</v>
      </c>
      <c r="T6" s="34">
        <f t="shared" si="3"/>
        <v>88.13</v>
      </c>
      <c r="U6" s="34">
        <f t="shared" si="3"/>
        <v>94.8</v>
      </c>
      <c r="V6" s="34">
        <f t="shared" si="3"/>
        <v>2221</v>
      </c>
      <c r="W6" s="34">
        <f t="shared" si="3"/>
        <v>0.92</v>
      </c>
      <c r="X6" s="34">
        <f t="shared" si="3"/>
        <v>2414.13</v>
      </c>
      <c r="Y6" s="35">
        <f>IF(Y7="",NA(),Y7)</f>
        <v>97.02</v>
      </c>
      <c r="Z6" s="35">
        <f t="shared" ref="Z6:AH6" si="4">IF(Z7="",NA(),Z7)</f>
        <v>113.06</v>
      </c>
      <c r="AA6" s="35">
        <f t="shared" si="4"/>
        <v>94.77</v>
      </c>
      <c r="AB6" s="35">
        <f t="shared" si="4"/>
        <v>94.26</v>
      </c>
      <c r="AC6" s="35">
        <f t="shared" si="4"/>
        <v>96.79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52.82</v>
      </c>
      <c r="BG6" s="35">
        <f t="shared" ref="BG6:BO6" si="7">IF(BG7="",NA(),BG7)</f>
        <v>15.9</v>
      </c>
      <c r="BH6" s="35">
        <f t="shared" si="7"/>
        <v>102.24</v>
      </c>
      <c r="BI6" s="35">
        <f t="shared" si="7"/>
        <v>30.07</v>
      </c>
      <c r="BJ6" s="35">
        <f t="shared" si="7"/>
        <v>29.73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89.24</v>
      </c>
      <c r="BR6" s="35">
        <f t="shared" ref="BR6:BZ6" si="8">IF(BR7="",NA(),BR7)</f>
        <v>92.98</v>
      </c>
      <c r="BS6" s="35">
        <f t="shared" si="8"/>
        <v>61.67</v>
      </c>
      <c r="BT6" s="35">
        <f t="shared" si="8"/>
        <v>79.17</v>
      </c>
      <c r="BU6" s="35">
        <f t="shared" si="8"/>
        <v>86.07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184.38</v>
      </c>
      <c r="CC6" s="35">
        <f t="shared" ref="CC6:CK6" si="9">IF(CC7="",NA(),CC7)</f>
        <v>176.5</v>
      </c>
      <c r="CD6" s="35">
        <f t="shared" si="9"/>
        <v>268.24</v>
      </c>
      <c r="CE6" s="35">
        <f t="shared" si="9"/>
        <v>210.09</v>
      </c>
      <c r="CF6" s="35">
        <f t="shared" si="9"/>
        <v>196.16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36.78</v>
      </c>
      <c r="CN6" s="35">
        <f t="shared" ref="CN6:CV6" si="10">IF(CN7="",NA(),CN7)</f>
        <v>36.89</v>
      </c>
      <c r="CO6" s="35">
        <f t="shared" si="10"/>
        <v>36.61</v>
      </c>
      <c r="CP6" s="35">
        <f t="shared" si="10"/>
        <v>35.5</v>
      </c>
      <c r="CQ6" s="35">
        <f t="shared" si="10"/>
        <v>35.11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83.86</v>
      </c>
      <c r="CY6" s="35">
        <f t="shared" ref="CY6:DG6" si="11">IF(CY7="",NA(),CY7)</f>
        <v>85.6</v>
      </c>
      <c r="CZ6" s="35">
        <f t="shared" si="11"/>
        <v>87.9</v>
      </c>
      <c r="DA6" s="35">
        <f t="shared" si="11"/>
        <v>90.22</v>
      </c>
      <c r="DB6" s="35">
        <f t="shared" si="11"/>
        <v>90.77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2">
      <c r="A7" s="28"/>
      <c r="B7" s="37">
        <v>2020</v>
      </c>
      <c r="C7" s="37">
        <v>245615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26.83</v>
      </c>
      <c r="Q7" s="38">
        <v>108.06</v>
      </c>
      <c r="R7" s="38">
        <v>2970</v>
      </c>
      <c r="S7" s="38">
        <v>8355</v>
      </c>
      <c r="T7" s="38">
        <v>88.13</v>
      </c>
      <c r="U7" s="38">
        <v>94.8</v>
      </c>
      <c r="V7" s="38">
        <v>2221</v>
      </c>
      <c r="W7" s="38">
        <v>0.92</v>
      </c>
      <c r="X7" s="38">
        <v>2414.13</v>
      </c>
      <c r="Y7" s="38">
        <v>97.02</v>
      </c>
      <c r="Z7" s="38">
        <v>113.06</v>
      </c>
      <c r="AA7" s="38">
        <v>94.77</v>
      </c>
      <c r="AB7" s="38">
        <v>94.26</v>
      </c>
      <c r="AC7" s="38">
        <v>96.79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52.82</v>
      </c>
      <c r="BG7" s="38">
        <v>15.9</v>
      </c>
      <c r="BH7" s="38">
        <v>102.24</v>
      </c>
      <c r="BI7" s="38">
        <v>30.07</v>
      </c>
      <c r="BJ7" s="38">
        <v>29.73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89.24</v>
      </c>
      <c r="BR7" s="38">
        <v>92.98</v>
      </c>
      <c r="BS7" s="38">
        <v>61.67</v>
      </c>
      <c r="BT7" s="38">
        <v>79.17</v>
      </c>
      <c r="BU7" s="38">
        <v>86.07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184.38</v>
      </c>
      <c r="CC7" s="38">
        <v>176.5</v>
      </c>
      <c r="CD7" s="38">
        <v>268.24</v>
      </c>
      <c r="CE7" s="38">
        <v>210.09</v>
      </c>
      <c r="CF7" s="38">
        <v>196.16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36.78</v>
      </c>
      <c r="CN7" s="38">
        <v>36.89</v>
      </c>
      <c r="CO7" s="38">
        <v>36.61</v>
      </c>
      <c r="CP7" s="38">
        <v>35.5</v>
      </c>
      <c r="CQ7" s="38">
        <v>35.11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83.86</v>
      </c>
      <c r="CY7" s="38">
        <v>85.6</v>
      </c>
      <c r="CZ7" s="38">
        <v>87.9</v>
      </c>
      <c r="DA7" s="38">
        <v>90.22</v>
      </c>
      <c r="DB7" s="38">
        <v>90.77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　栄二</cp:lastModifiedBy>
  <cp:lastPrinted>2022-01-31T02:12:56Z</cp:lastPrinted>
  <dcterms:created xsi:type="dcterms:W3CDTF">2021-12-03T07:51:38Z</dcterms:created>
  <dcterms:modified xsi:type="dcterms:W3CDTF">2022-01-31T02:21:02Z</dcterms:modified>
  <cp:category/>
</cp:coreProperties>
</file>