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3979\Desktop\230110【依頼：127(金)〆】公営企業に係る経営比較分析表（令和３年度決算）の分析等について\"/>
    </mc:Choice>
  </mc:AlternateContent>
  <workbookProtection workbookAlgorithmName="SHA-512" workbookHashValue="vvGqK2k8BrcrZDY4log2l/nejyX83RJPVWvz2r8/G87zJ7USrT4Eq3Xg5KUk5d2JQkmyhoNdWwaSV7se5V24/A==" workbookSaltValue="+zvSAK9aE/vbdtYLYSPhow==" workbookSpinCount="100000" lockStructure="1"/>
  <bookViews>
    <workbookView xWindow="0" yWindow="0" windowWidth="15360" windowHeight="7635"/>
  </bookViews>
  <sheets>
    <sheet name="法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AD10" i="4"/>
  <c r="W10" i="4"/>
  <c r="P10" i="4"/>
  <c r="I10" i="4"/>
  <c r="B10" i="4"/>
  <c r="BB8" i="4"/>
  <c r="AT8" i="4"/>
  <c r="AL8" i="4"/>
  <c r="AD8" i="4"/>
  <c r="W8" i="4"/>
  <c r="P8" i="4"/>
  <c r="I8" i="4"/>
  <c r="B8" i="4"/>
  <c r="B6" i="4"/>
</calcChain>
</file>

<file path=xl/sharedStrings.xml><?xml version="1.0" encoding="utf-8"?>
<sst xmlns="http://schemas.openxmlformats.org/spreadsheetml/2006/main" count="231" uniqueCount="117">
  <si>
    <t>経営比較分析表（令和3年度決算）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</si>
  <si>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</si>
  <si>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</si>
  <si>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</si>
  <si>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</si>
  <si>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</si>
  <si>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</si>
  <si>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</si>
  <si>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</si>
  <si>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</si>
  <si>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</si>
  <si>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</si>
  <si>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</si>
  <si>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</si>
  <si>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</si>
  <si>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</si>
  <si>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</si>
  <si>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</si>
  <si>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</si>
  <si>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</si>
  <si>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</si>
  <si>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</si>
  <si>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</si>
  <si>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</si>
  <si>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</si>
  <si>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</si>
  <si>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</si>
  <si>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</si>
  <si>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</si>
  <si>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</si>
  <si>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</si>
  <si>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</si>
  <si>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</si>
  <si>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</si>
  <si>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</si>
  <si>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</si>
  <si>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</si>
  <si>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</si>
  <si>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</si>
  <si>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</si>
  <si>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</si>
  <si>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</si>
  <si>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</si>
  <si>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</si>
  <si>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</si>
  <si>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</si>
  <si>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</si>
  <si>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</si>
  <si>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</si>
  <si>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</si>
  <si>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</si>
  <si>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</si>
  <si>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</si>
  <si>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</si>
  <si>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</si>
  <si>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</si>
  <si>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</si>
  <si>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</si>
  <si>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</si>
  <si>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</si>
  <si>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</si>
  <si>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</si>
  <si>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</si>
  <si>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</si>
  <si>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</si>
  <si>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</si>
  <si>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</si>
  <si>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</si>
  <si>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</si>
  <si>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</si>
  <si>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</si>
  <si>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</si>
  <si>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</si>
  <si>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</si>
  <si>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</si>
  <si>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</si>
  <si>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</si>
  <si>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</si>
  <si>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</si>
  <si>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</si>
  <si>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</si>
  <si>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</si>
  <si>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</si>
  <si>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</si>
  <si>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</si>
  <si>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</si>
  <si>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</si>
  <si>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</si>
  <si>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</si>
  <si>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</si>
  <si>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</si>
  <si>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</si>
  <si>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</si>
  <si>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</si>
  <si>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</si>
  <si>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</si>
  <si>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三重県　伊勢市</t>
  </si>
  <si>
    <t>法適用</t>
  </si>
  <si>
    <t>下水道事業</t>
  </si>
  <si>
    <t>特定環境保全公共下水道</t>
  </si>
  <si>
    <t>D2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</si>
  <si>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</si>
  <si>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</si>
  <si>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</si>
  <si>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</si>
  <si>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</si>
  <si>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</si>
  <si>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</si>
  <si>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</si>
  <si>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</si>
  <si>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</si>
  <si>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</si>
  <si>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</si>
  <si>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</si>
  <si>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経営の健全性については、①経常収支比率が単年度の収支が黒字であることを示す100％を超え、かつ、②累積欠損金が発生していないことを示す0％であることから、健全であると言える。
　また、１年以内に支払うべき債務に対して支払うことができる現金等がある状況を示す③流動比率は100％を大幅に超えて推移したため、短期的な債務の支払に問題はない。料金収入に対する企業債残高の割合を表す④企業債残高対事業規模比率は0％であり、使用料で回収すべき経費をどの程度使用料で賄えているかを表す⑤経費回収率は、100％を下回っているが、下水道使用料の増収に伴い、前年を上回った。①～⑤の分析からは、概ね類似団体より良好に推移し、健全な経営を行っているといえる。
　経営の効率性については、処理区域内人口のうち、実際に下水道に接続している人口の割合を表した⑧水洗化率は100％に近く、有収水量１㎥あたりの汚水処理に要した費用⑥汚水処理原価も類似団体より低い状態にあり、良好な経営状態である。また、施設・設備が一日に対応可能な処理能力に対する一日平均処理水量の割合である⑦施設利用率も、類似団体を上回っており、適正で効率よく稼動していることから、概ね効率的な経営を行っていると言える。</t>
    <rPh sb="140" eb="142">
      <t>オオハバ</t>
    </rPh>
    <rPh sb="146" eb="148">
      <t>スイイ</t>
    </rPh>
    <rPh sb="250" eb="252">
      <t>シタマワ</t>
    </rPh>
    <rPh sb="258" eb="261">
      <t>ゲスイドウ</t>
    </rPh>
    <rPh sb="261" eb="264">
      <t>シヨウリョウ</t>
    </rPh>
    <rPh sb="265" eb="267">
      <t>ゾウシュウ</t>
    </rPh>
    <rPh sb="268" eb="269">
      <t>トモナ</t>
    </rPh>
    <rPh sb="271" eb="273">
      <t>ゼンネン</t>
    </rPh>
    <rPh sb="274" eb="275">
      <t>ウエ</t>
    </rPh>
    <rPh sb="283" eb="285">
      <t>ブンセキ</t>
    </rPh>
    <rPh sb="289" eb="290">
      <t>オオム</t>
    </rPh>
    <rPh sb="297" eb="299">
      <t>リョウコウ</t>
    </rPh>
    <rPh sb="307" eb="309">
      <t>ケイエイ</t>
    </rPh>
    <rPh sb="310" eb="311">
      <t>オコナ</t>
    </rPh>
    <rPh sb="486" eb="488">
      <t>ウワマワ</t>
    </rPh>
    <phoneticPr fontId="4"/>
  </si>
  <si>
    <t>　当市の下水道事業の経営状況は、現在、比較的健全かつ効率的に運営していると言える。しかし、2.①有形固定資産減価償却率の上昇傾向からも施設の老朽化（特に浄化センターの設備等）が進んでいくと見込まれる。このような状況下で、長期的な視点で下水道施設全体を対象とした耐震対策や老朽化した施設の強化・更新を進める下水道ストックマネジメント計画を着実に実行している。また、五十鈴川中村浄化センターを早期に流域下水道へ統合することで、経営の効率化を図る。
　</t>
    <rPh sb="105" eb="107">
      <t>ジョウキョウ</t>
    </rPh>
    <rPh sb="107" eb="108">
      <t>カ</t>
    </rPh>
    <rPh sb="211" eb="213">
      <t>ケイエイ</t>
    </rPh>
    <rPh sb="214" eb="217">
      <t>コウリツカ</t>
    </rPh>
    <rPh sb="218" eb="219">
      <t>ハカ</t>
    </rPh>
    <phoneticPr fontId="4"/>
  </si>
  <si>
    <t>　有形固定資産のうち償却対象資産の減価償却がどの程度進んでいるかを表し資産の老朽化度合を示す①有形固定資産減価償却率は、全国平均値よりも高くなっているが、現在、計画的に施設の設備等の更新を行っている。また、法定耐用年数を経過した管渠はないため、②管渠老朽化率及び③管渠改善率は0％である。</t>
    <rPh sb="80" eb="83">
      <t>ケイカクテキ</t>
    </rPh>
    <rPh sb="91" eb="93">
      <t>コウシン</t>
    </rPh>
    <rPh sb="94" eb="95">
      <t>オコナ</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</si>
</sst>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60DA-48AE-B724-F36B51E0B10D}"/>
            </c:ext>
          </c:extLst>
        </c:ser>
        <c:dLbls>
          <c:showLegendKey val="0"/>
          <c:showVal val="0"/>
          <c:showCatName val="0"/>
          <c:showSerName val="0"/>
          <c:showPercent val="0"/>
          <c:showBubbleSize val="0"/>
        </c:dLbls>
        <c:gapWidth val="150"/>
        <c:axId val="360404504"/>
        <c:axId val="3604048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0.09</c:v>
                </c:pt>
                <c:pt idx="1">
                  <c:v>0.13</c:v>
                </c:pt>
                <c:pt idx="2">
                  <c:v>0.36</c:v>
                </c:pt>
                <c:pt idx="3">
                  <c:v>0.39</c:v>
                </c:pt>
                <c:pt idx="4">
                  <c:v>0.1</c:v>
                </c:pt>
              </c:numCache>
            </c:numRef>
          </c:val>
          <c:smooth val="0"/>
          <c:extLst xmlns:c16r2="http://schemas.microsoft.com/office/drawing/2015/06/chart">
            <c:ext xmlns:c16="http://schemas.microsoft.com/office/drawing/2014/chart" uri="{C3380CC4-5D6E-409C-BE32-E72D297353CC}">
              <c16:uniqueId val="{00000001-60DA-48AE-B724-F36B51E0B10D}"/>
            </c:ext>
          </c:extLst>
        </c:ser>
        <c:dLbls>
          <c:showLegendKey val="0"/>
          <c:showVal val="0"/>
          <c:showCatName val="0"/>
          <c:showSerName val="0"/>
          <c:showPercent val="0"/>
          <c:showBubbleSize val="0"/>
        </c:dLbls>
        <c:marker val="1"/>
        <c:smooth val="0"/>
        <c:axId val="360404504"/>
        <c:axId val="360404888"/>
      </c:lineChart>
      <c:dateAx>
        <c:axId val="360404504"/>
        <c:scaling>
          <c:orientation val="minMax"/>
        </c:scaling>
        <c:delete val="1"/>
        <c:axPos val="b"/>
        <c:numFmt formatCode="&quot;H&quot;yy" sourceLinked="1"/>
        <c:majorTickMark val="none"/>
        <c:minorTickMark val="none"/>
        <c:tickLblPos val="none"/>
        <c:crossAx val="360404888"/>
        <c:crosses val="autoZero"/>
        <c:auto val="1"/>
        <c:lblOffset val="100"/>
        <c:baseTimeUnit val="years"/>
      </c:dateAx>
      <c:valAx>
        <c:axId val="360404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0404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データ!$CM$6:$CQ$6</c:f>
              <c:numCache>
                <c:formatCode>#,##0.00;"△"#,##0.00;"-"</c:formatCode>
                <c:ptCount val="5"/>
                <c:pt idx="0">
                  <c:v>62</c:v>
                </c:pt>
                <c:pt idx="1">
                  <c:v>59.84</c:v>
                </c:pt>
                <c:pt idx="2">
                  <c:v>59.5</c:v>
                </c:pt>
                <c:pt idx="3">
                  <c:v>51.53</c:v>
                </c:pt>
                <c:pt idx="4">
                  <c:v>53.66</c:v>
                </c:pt>
              </c:numCache>
            </c:numRef>
          </c:val>
          <c:extLst xmlns:c16r2="http://schemas.microsoft.com/office/drawing/2015/06/chart">
            <c:ext xmlns:c16="http://schemas.microsoft.com/office/drawing/2014/chart" uri="{C3380CC4-5D6E-409C-BE32-E72D297353CC}">
              <c16:uniqueId val="{00000000-CB59-497A-89C4-DACC95776C06}"/>
            </c:ext>
          </c:extLst>
        </c:ser>
        <c:dLbls>
          <c:showLegendKey val="0"/>
          <c:showVal val="0"/>
          <c:showCatName val="0"/>
          <c:showSerName val="0"/>
          <c:showPercent val="0"/>
          <c:showBubbleSize val="0"/>
        </c:dLbls>
        <c:gapWidth val="150"/>
        <c:axId val="361513400"/>
        <c:axId val="3615137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43.36</c:v>
                </c:pt>
                <c:pt idx="1">
                  <c:v>42.56</c:v>
                </c:pt>
                <c:pt idx="2">
                  <c:v>42.47</c:v>
                </c:pt>
                <c:pt idx="3">
                  <c:v>42.4</c:v>
                </c:pt>
                <c:pt idx="4">
                  <c:v>42.28</c:v>
                </c:pt>
              </c:numCache>
            </c:numRef>
          </c:val>
          <c:smooth val="0"/>
          <c:extLst xmlns:c16r2="http://schemas.microsoft.com/office/drawing/2015/06/chart">
            <c:ext xmlns:c16="http://schemas.microsoft.com/office/drawing/2014/chart" uri="{C3380CC4-5D6E-409C-BE32-E72D297353CC}">
              <c16:uniqueId val="{00000001-CB59-497A-89C4-DACC95776C06}"/>
            </c:ext>
          </c:extLst>
        </c:ser>
        <c:dLbls>
          <c:showLegendKey val="0"/>
          <c:showVal val="0"/>
          <c:showCatName val="0"/>
          <c:showSerName val="0"/>
          <c:showPercent val="0"/>
          <c:showBubbleSize val="0"/>
        </c:dLbls>
        <c:marker val="1"/>
        <c:smooth val="0"/>
        <c:axId val="361513400"/>
        <c:axId val="361513792"/>
      </c:lineChart>
      <c:dateAx>
        <c:axId val="361513400"/>
        <c:scaling>
          <c:orientation val="minMax"/>
        </c:scaling>
        <c:delete val="1"/>
        <c:axPos val="b"/>
        <c:numFmt formatCode="&quot;H&quot;yy" sourceLinked="1"/>
        <c:majorTickMark val="none"/>
        <c:minorTickMark val="none"/>
        <c:tickLblPos val="none"/>
        <c:crossAx val="361513792"/>
        <c:crosses val="autoZero"/>
        <c:auto val="1"/>
        <c:lblOffset val="100"/>
        <c:baseTimeUnit val="years"/>
      </c:dateAx>
      <c:valAx>
        <c:axId val="361513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1513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データ!$CX$6:$DB$6</c:f>
              <c:numCache>
                <c:formatCode>#,##0.00;"△"#,##0.00;"-"</c:formatCode>
                <c:ptCount val="5"/>
                <c:pt idx="0">
                  <c:v>95.89</c:v>
                </c:pt>
                <c:pt idx="1">
                  <c:v>96.27</c:v>
                </c:pt>
                <c:pt idx="2">
                  <c:v>96.62</c:v>
                </c:pt>
                <c:pt idx="3">
                  <c:v>97.6</c:v>
                </c:pt>
                <c:pt idx="4">
                  <c:v>98.89</c:v>
                </c:pt>
              </c:numCache>
            </c:numRef>
          </c:val>
          <c:extLst xmlns:c16r2="http://schemas.microsoft.com/office/drawing/2015/06/chart">
            <c:ext xmlns:c16="http://schemas.microsoft.com/office/drawing/2014/chart" uri="{C3380CC4-5D6E-409C-BE32-E72D297353CC}">
              <c16:uniqueId val="{00000000-83FA-4BF7-B4CF-7B01A716E57B}"/>
            </c:ext>
          </c:extLst>
        </c:ser>
        <c:dLbls>
          <c:showLegendKey val="0"/>
          <c:showVal val="0"/>
          <c:showCatName val="0"/>
          <c:showSerName val="0"/>
          <c:showPercent val="0"/>
          <c:showBubbleSize val="0"/>
        </c:dLbls>
        <c:gapWidth val="150"/>
        <c:axId val="361509480"/>
        <c:axId val="3613222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83.06</c:v>
                </c:pt>
                <c:pt idx="1">
                  <c:v>83.32</c:v>
                </c:pt>
                <c:pt idx="2">
                  <c:v>83.75</c:v>
                </c:pt>
                <c:pt idx="3">
                  <c:v>84.19</c:v>
                </c:pt>
                <c:pt idx="4">
                  <c:v>84.34</c:v>
                </c:pt>
              </c:numCache>
            </c:numRef>
          </c:val>
          <c:smooth val="0"/>
          <c:extLst xmlns:c16r2="http://schemas.microsoft.com/office/drawing/2015/06/chart">
            <c:ext xmlns:c16="http://schemas.microsoft.com/office/drawing/2014/chart" uri="{C3380CC4-5D6E-409C-BE32-E72D297353CC}">
              <c16:uniqueId val="{00000001-83FA-4BF7-B4CF-7B01A716E57B}"/>
            </c:ext>
          </c:extLst>
        </c:ser>
        <c:dLbls>
          <c:showLegendKey val="0"/>
          <c:showVal val="0"/>
          <c:showCatName val="0"/>
          <c:showSerName val="0"/>
          <c:showPercent val="0"/>
          <c:showBubbleSize val="0"/>
        </c:dLbls>
        <c:marker val="1"/>
        <c:smooth val="0"/>
        <c:axId val="361509480"/>
        <c:axId val="361322296"/>
      </c:lineChart>
      <c:dateAx>
        <c:axId val="361509480"/>
        <c:scaling>
          <c:orientation val="minMax"/>
        </c:scaling>
        <c:delete val="1"/>
        <c:axPos val="b"/>
        <c:numFmt formatCode="&quot;H&quot;yy" sourceLinked="1"/>
        <c:majorTickMark val="none"/>
        <c:minorTickMark val="none"/>
        <c:tickLblPos val="none"/>
        <c:crossAx val="361322296"/>
        <c:crosses val="autoZero"/>
        <c:auto val="1"/>
        <c:lblOffset val="100"/>
        <c:baseTimeUnit val="years"/>
      </c:dateAx>
      <c:valAx>
        <c:axId val="361322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1509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データ!$Y$6:$AC$6</c:f>
              <c:numCache>
                <c:formatCode>#,##0.00;"△"#,##0.00;"-"</c:formatCode>
                <c:ptCount val="5"/>
                <c:pt idx="0">
                  <c:v>100.5</c:v>
                </c:pt>
                <c:pt idx="1">
                  <c:v>131.53</c:v>
                </c:pt>
                <c:pt idx="2">
                  <c:v>113.41</c:v>
                </c:pt>
                <c:pt idx="3">
                  <c:v>103.56</c:v>
                </c:pt>
                <c:pt idx="4">
                  <c:v>104.02</c:v>
                </c:pt>
              </c:numCache>
            </c:numRef>
          </c:val>
          <c:extLst xmlns:c16r2="http://schemas.microsoft.com/office/drawing/2015/06/chart">
            <c:ext xmlns:c16="http://schemas.microsoft.com/office/drawing/2014/chart" uri="{C3380CC4-5D6E-409C-BE32-E72D297353CC}">
              <c16:uniqueId val="{00000000-FEA8-457A-8C13-9BBAA9DA4E8B}"/>
            </c:ext>
          </c:extLst>
        </c:ser>
        <c:dLbls>
          <c:showLegendKey val="0"/>
          <c:showVal val="0"/>
          <c:showCatName val="0"/>
          <c:showSerName val="0"/>
          <c:showPercent val="0"/>
          <c:showBubbleSize val="0"/>
        </c:dLbls>
        <c:gapWidth val="150"/>
        <c:axId val="360185680"/>
        <c:axId val="36103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102.13</c:v>
                </c:pt>
                <c:pt idx="1">
                  <c:v>101.72</c:v>
                </c:pt>
                <c:pt idx="2">
                  <c:v>102.73</c:v>
                </c:pt>
                <c:pt idx="3">
                  <c:v>105.78</c:v>
                </c:pt>
                <c:pt idx="4">
                  <c:v>106.09</c:v>
                </c:pt>
              </c:numCache>
            </c:numRef>
          </c:val>
          <c:smooth val="0"/>
          <c:extLst xmlns:c16r2="http://schemas.microsoft.com/office/drawing/2015/06/chart">
            <c:ext xmlns:c16="http://schemas.microsoft.com/office/drawing/2014/chart" uri="{C3380CC4-5D6E-409C-BE32-E72D297353CC}">
              <c16:uniqueId val="{00000001-FEA8-457A-8C13-9BBAA9DA4E8B}"/>
            </c:ext>
          </c:extLst>
        </c:ser>
        <c:dLbls>
          <c:showLegendKey val="0"/>
          <c:showVal val="0"/>
          <c:showCatName val="0"/>
          <c:showSerName val="0"/>
          <c:showPercent val="0"/>
          <c:showBubbleSize val="0"/>
        </c:dLbls>
        <c:marker val="1"/>
        <c:smooth val="0"/>
        <c:axId val="360185680"/>
        <c:axId val="361030032"/>
      </c:lineChart>
      <c:dateAx>
        <c:axId val="360185680"/>
        <c:scaling>
          <c:orientation val="minMax"/>
        </c:scaling>
        <c:delete val="1"/>
        <c:axPos val="b"/>
        <c:numFmt formatCode="&quot;H&quot;yy" sourceLinked="1"/>
        <c:majorTickMark val="none"/>
        <c:minorTickMark val="none"/>
        <c:tickLblPos val="none"/>
        <c:crossAx val="361030032"/>
        <c:crosses val="autoZero"/>
        <c:auto val="1"/>
        <c:lblOffset val="100"/>
        <c:baseTimeUnit val="years"/>
      </c:dateAx>
      <c:valAx>
        <c:axId val="36103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0185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データ!$DI$6:$DM$6</c:f>
              <c:numCache>
                <c:formatCode>#,##0.00;"△"#,##0.00;"-"</c:formatCode>
                <c:ptCount val="5"/>
                <c:pt idx="0">
                  <c:v>35.32</c:v>
                </c:pt>
                <c:pt idx="1">
                  <c:v>37.75</c:v>
                </c:pt>
                <c:pt idx="2">
                  <c:v>40</c:v>
                </c:pt>
                <c:pt idx="3">
                  <c:v>41.75</c:v>
                </c:pt>
                <c:pt idx="4">
                  <c:v>43.57</c:v>
                </c:pt>
              </c:numCache>
            </c:numRef>
          </c:val>
          <c:extLst xmlns:c16r2="http://schemas.microsoft.com/office/drawing/2015/06/chart">
            <c:ext xmlns:c16="http://schemas.microsoft.com/office/drawing/2014/chart" uri="{C3380CC4-5D6E-409C-BE32-E72D297353CC}">
              <c16:uniqueId val="{00000000-4CC1-4E2B-A42F-94F093871CBA}"/>
            </c:ext>
          </c:extLst>
        </c:ser>
        <c:dLbls>
          <c:showLegendKey val="0"/>
          <c:showVal val="0"/>
          <c:showCatName val="0"/>
          <c:showSerName val="0"/>
          <c:showPercent val="0"/>
          <c:showBubbleSize val="0"/>
        </c:dLbls>
        <c:gapWidth val="150"/>
        <c:axId val="360998320"/>
        <c:axId val="360998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23.93</c:v>
                </c:pt>
                <c:pt idx="1">
                  <c:v>24.68</c:v>
                </c:pt>
                <c:pt idx="2">
                  <c:v>24.68</c:v>
                </c:pt>
                <c:pt idx="3">
                  <c:v>21.36</c:v>
                </c:pt>
                <c:pt idx="4">
                  <c:v>22.79</c:v>
                </c:pt>
              </c:numCache>
            </c:numRef>
          </c:val>
          <c:smooth val="0"/>
          <c:extLst xmlns:c16r2="http://schemas.microsoft.com/office/drawing/2015/06/chart">
            <c:ext xmlns:c16="http://schemas.microsoft.com/office/drawing/2014/chart" uri="{C3380CC4-5D6E-409C-BE32-E72D297353CC}">
              <c16:uniqueId val="{00000001-4CC1-4E2B-A42F-94F093871CBA}"/>
            </c:ext>
          </c:extLst>
        </c:ser>
        <c:dLbls>
          <c:showLegendKey val="0"/>
          <c:showVal val="0"/>
          <c:showCatName val="0"/>
          <c:showSerName val="0"/>
          <c:showPercent val="0"/>
          <c:showBubbleSize val="0"/>
        </c:dLbls>
        <c:marker val="1"/>
        <c:smooth val="0"/>
        <c:axId val="360998320"/>
        <c:axId val="360998704"/>
      </c:lineChart>
      <c:dateAx>
        <c:axId val="360998320"/>
        <c:scaling>
          <c:orientation val="minMax"/>
        </c:scaling>
        <c:delete val="1"/>
        <c:axPos val="b"/>
        <c:numFmt formatCode="&quot;H&quot;yy" sourceLinked="1"/>
        <c:majorTickMark val="none"/>
        <c:minorTickMark val="none"/>
        <c:tickLblPos val="none"/>
        <c:crossAx val="360998704"/>
        <c:crosses val="autoZero"/>
        <c:auto val="1"/>
        <c:lblOffset val="100"/>
        <c:baseTimeUnit val="years"/>
      </c:dateAx>
      <c:valAx>
        <c:axId val="360998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0998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データ!$DT$6:$DX$6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87E5-402B-B482-40A6523C9306}"/>
            </c:ext>
          </c:extLst>
        </c:ser>
        <c:dLbls>
          <c:showLegendKey val="0"/>
          <c:showVal val="0"/>
          <c:showCatName val="0"/>
          <c:showSerName val="0"/>
          <c:showPercent val="0"/>
          <c:showBubbleSize val="0"/>
        </c:dLbls>
        <c:gapWidth val="150"/>
        <c:axId val="360432208"/>
        <c:axId val="3604294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formatCode="#,##0.00;&quot;△&quot;#,##0.00">
                  <c:v>0</c:v>
                </c:pt>
                <c:pt idx="1">
                  <c:v>0.01</c:v>
                </c:pt>
                <c:pt idx="2">
                  <c:v>8.6199999999999992</c:v>
                </c:pt>
                <c:pt idx="3">
                  <c:v>0.01</c:v>
                </c:pt>
                <c:pt idx="4">
                  <c:v>0.01</c:v>
                </c:pt>
              </c:numCache>
            </c:numRef>
          </c:val>
          <c:smooth val="0"/>
          <c:extLst xmlns:c16r2="http://schemas.microsoft.com/office/drawing/2015/06/chart">
            <c:ext xmlns:c16="http://schemas.microsoft.com/office/drawing/2014/chart" uri="{C3380CC4-5D6E-409C-BE32-E72D297353CC}">
              <c16:uniqueId val="{00000001-87E5-402B-B482-40A6523C9306}"/>
            </c:ext>
          </c:extLst>
        </c:ser>
        <c:dLbls>
          <c:showLegendKey val="0"/>
          <c:showVal val="0"/>
          <c:showCatName val="0"/>
          <c:showSerName val="0"/>
          <c:showPercent val="0"/>
          <c:showBubbleSize val="0"/>
        </c:dLbls>
        <c:marker val="1"/>
        <c:smooth val="0"/>
        <c:axId val="360432208"/>
        <c:axId val="360429464"/>
      </c:lineChart>
      <c:dateAx>
        <c:axId val="360432208"/>
        <c:scaling>
          <c:orientation val="minMax"/>
        </c:scaling>
        <c:delete val="1"/>
        <c:axPos val="b"/>
        <c:numFmt formatCode="&quot;H&quot;yy" sourceLinked="1"/>
        <c:majorTickMark val="none"/>
        <c:minorTickMark val="none"/>
        <c:tickLblPos val="none"/>
        <c:crossAx val="360429464"/>
        <c:crosses val="autoZero"/>
        <c:auto val="1"/>
        <c:lblOffset val="100"/>
        <c:baseTimeUnit val="years"/>
      </c:dateAx>
      <c:valAx>
        <c:axId val="360429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0432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データ!$AJ$6:$AN$6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7A38-4E4C-8A83-3311C8BEA25A}"/>
            </c:ext>
          </c:extLst>
        </c:ser>
        <c:dLbls>
          <c:showLegendKey val="0"/>
          <c:showVal val="0"/>
          <c:showCatName val="0"/>
          <c:showSerName val="0"/>
          <c:showPercent val="0"/>
          <c:showBubbleSize val="0"/>
        </c:dLbls>
        <c:gapWidth val="150"/>
        <c:axId val="360429072"/>
        <c:axId val="360431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109.51</c:v>
                </c:pt>
                <c:pt idx="1">
                  <c:v>112.88</c:v>
                </c:pt>
                <c:pt idx="2">
                  <c:v>94.97</c:v>
                </c:pt>
                <c:pt idx="3">
                  <c:v>63.96</c:v>
                </c:pt>
                <c:pt idx="4">
                  <c:v>69.42</c:v>
                </c:pt>
              </c:numCache>
            </c:numRef>
          </c:val>
          <c:smooth val="0"/>
          <c:extLst xmlns:c16r2="http://schemas.microsoft.com/office/drawing/2015/06/chart">
            <c:ext xmlns:c16="http://schemas.microsoft.com/office/drawing/2014/chart" uri="{C3380CC4-5D6E-409C-BE32-E72D297353CC}">
              <c16:uniqueId val="{00000001-7A38-4E4C-8A83-3311C8BEA25A}"/>
            </c:ext>
          </c:extLst>
        </c:ser>
        <c:dLbls>
          <c:showLegendKey val="0"/>
          <c:showVal val="0"/>
          <c:showCatName val="0"/>
          <c:showSerName val="0"/>
          <c:showPercent val="0"/>
          <c:showBubbleSize val="0"/>
        </c:dLbls>
        <c:marker val="1"/>
        <c:smooth val="0"/>
        <c:axId val="360429072"/>
        <c:axId val="360431032"/>
      </c:lineChart>
      <c:dateAx>
        <c:axId val="360429072"/>
        <c:scaling>
          <c:orientation val="minMax"/>
        </c:scaling>
        <c:delete val="1"/>
        <c:axPos val="b"/>
        <c:numFmt formatCode="&quot;H&quot;yy" sourceLinked="1"/>
        <c:majorTickMark val="none"/>
        <c:minorTickMark val="none"/>
        <c:tickLblPos val="none"/>
        <c:crossAx val="360431032"/>
        <c:crosses val="autoZero"/>
        <c:auto val="1"/>
        <c:lblOffset val="100"/>
        <c:baseTimeUnit val="years"/>
      </c:dateAx>
      <c:valAx>
        <c:axId val="360431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0429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データ!$AU$6:$AY$6</c:f>
              <c:numCache>
                <c:formatCode>#,##0.00;"△"#,##0.00;"-"</c:formatCode>
                <c:ptCount val="5"/>
                <c:pt idx="0">
                  <c:v>236.3</c:v>
                </c:pt>
                <c:pt idx="1">
                  <c:v>225.49</c:v>
                </c:pt>
                <c:pt idx="2">
                  <c:v>213.06</c:v>
                </c:pt>
                <c:pt idx="3">
                  <c:v>183.69</c:v>
                </c:pt>
                <c:pt idx="4">
                  <c:v>161.34</c:v>
                </c:pt>
              </c:numCache>
            </c:numRef>
          </c:val>
          <c:extLst xmlns:c16r2="http://schemas.microsoft.com/office/drawing/2015/06/chart">
            <c:ext xmlns:c16="http://schemas.microsoft.com/office/drawing/2014/chart" uri="{C3380CC4-5D6E-409C-BE32-E72D297353CC}">
              <c16:uniqueId val="{00000000-3A57-4221-9D46-EA48E0DC40D4}"/>
            </c:ext>
          </c:extLst>
        </c:ser>
        <c:dLbls>
          <c:showLegendKey val="0"/>
          <c:showVal val="0"/>
          <c:showCatName val="0"/>
          <c:showSerName val="0"/>
          <c:showPercent val="0"/>
          <c:showBubbleSize val="0"/>
        </c:dLbls>
        <c:gapWidth val="150"/>
        <c:axId val="360430640"/>
        <c:axId val="3615075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47.44</c:v>
                </c:pt>
                <c:pt idx="1">
                  <c:v>49.18</c:v>
                </c:pt>
                <c:pt idx="2">
                  <c:v>47.72</c:v>
                </c:pt>
                <c:pt idx="3">
                  <c:v>44.24</c:v>
                </c:pt>
                <c:pt idx="4">
                  <c:v>43.07</c:v>
                </c:pt>
              </c:numCache>
            </c:numRef>
          </c:val>
          <c:smooth val="0"/>
          <c:extLst xmlns:c16r2="http://schemas.microsoft.com/office/drawing/2015/06/chart">
            <c:ext xmlns:c16="http://schemas.microsoft.com/office/drawing/2014/chart" uri="{C3380CC4-5D6E-409C-BE32-E72D297353CC}">
              <c16:uniqueId val="{00000001-3A57-4221-9D46-EA48E0DC40D4}"/>
            </c:ext>
          </c:extLst>
        </c:ser>
        <c:dLbls>
          <c:showLegendKey val="0"/>
          <c:showVal val="0"/>
          <c:showCatName val="0"/>
          <c:showSerName val="0"/>
          <c:showPercent val="0"/>
          <c:showBubbleSize val="0"/>
        </c:dLbls>
        <c:marker val="1"/>
        <c:smooth val="0"/>
        <c:axId val="360430640"/>
        <c:axId val="361507520"/>
      </c:lineChart>
      <c:dateAx>
        <c:axId val="360430640"/>
        <c:scaling>
          <c:orientation val="minMax"/>
        </c:scaling>
        <c:delete val="1"/>
        <c:axPos val="b"/>
        <c:numFmt formatCode="&quot;H&quot;yy" sourceLinked="1"/>
        <c:majorTickMark val="none"/>
        <c:minorTickMark val="none"/>
        <c:tickLblPos val="none"/>
        <c:crossAx val="361507520"/>
        <c:crosses val="autoZero"/>
        <c:auto val="1"/>
        <c:lblOffset val="100"/>
        <c:baseTimeUnit val="years"/>
      </c:dateAx>
      <c:valAx>
        <c:axId val="361507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0430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データ!$BF$6:$BJ$6</c:f>
              <c:numCache>
                <c:formatCode>#,##0.00;"△"#,##0.00;"-"</c:formatCode>
                <c:ptCount val="5"/>
                <c:pt idx="0">
                  <c:v>346.65</c:v>
                </c:pt>
                <c:pt idx="1">
                  <c:v>185.56</c:v>
                </c:pt>
                <c:pt idx="2">
                  <c:v>282.14</c:v>
                </c:pt>
                <c:pt idx="3" formatCode="#,##0.00;&quot;△&quot;#,##0.00">
                  <c:v>0</c:v>
                </c:pt>
                <c:pt idx="4" formatCode="#,##0.00;&quot;△&quot;#,##0.00">
                  <c:v>0</c:v>
                </c:pt>
              </c:numCache>
            </c:numRef>
          </c:val>
          <c:extLst xmlns:c16r2="http://schemas.microsoft.com/office/drawing/2015/06/chart">
            <c:ext xmlns:c16="http://schemas.microsoft.com/office/drawing/2014/chart" uri="{C3380CC4-5D6E-409C-BE32-E72D297353CC}">
              <c16:uniqueId val="{00000000-AFA5-4F06-A557-AAA23D8C5EF4}"/>
            </c:ext>
          </c:extLst>
        </c:ser>
        <c:dLbls>
          <c:showLegendKey val="0"/>
          <c:showVal val="0"/>
          <c:showCatName val="0"/>
          <c:showSerName val="0"/>
          <c:showPercent val="0"/>
          <c:showBubbleSize val="0"/>
        </c:dLbls>
        <c:gapWidth val="150"/>
        <c:axId val="361511832"/>
        <c:axId val="361514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1243.71</c:v>
                </c:pt>
                <c:pt idx="1">
                  <c:v>1194.1500000000001</c:v>
                </c:pt>
                <c:pt idx="2">
                  <c:v>1206.79</c:v>
                </c:pt>
                <c:pt idx="3">
                  <c:v>1258.43</c:v>
                </c:pt>
                <c:pt idx="4">
                  <c:v>1163.75</c:v>
                </c:pt>
              </c:numCache>
            </c:numRef>
          </c:val>
          <c:smooth val="0"/>
          <c:extLst xmlns:c16r2="http://schemas.microsoft.com/office/drawing/2015/06/chart">
            <c:ext xmlns:c16="http://schemas.microsoft.com/office/drawing/2014/chart" uri="{C3380CC4-5D6E-409C-BE32-E72D297353CC}">
              <c16:uniqueId val="{00000001-AFA5-4F06-A557-AAA23D8C5EF4}"/>
            </c:ext>
          </c:extLst>
        </c:ser>
        <c:dLbls>
          <c:showLegendKey val="0"/>
          <c:showVal val="0"/>
          <c:showCatName val="0"/>
          <c:showSerName val="0"/>
          <c:showPercent val="0"/>
          <c:showBubbleSize val="0"/>
        </c:dLbls>
        <c:marker val="1"/>
        <c:smooth val="0"/>
        <c:axId val="361511832"/>
        <c:axId val="361514184"/>
      </c:lineChart>
      <c:dateAx>
        <c:axId val="361511832"/>
        <c:scaling>
          <c:orientation val="minMax"/>
        </c:scaling>
        <c:delete val="1"/>
        <c:axPos val="b"/>
        <c:numFmt formatCode="&quot;H&quot;yy" sourceLinked="1"/>
        <c:majorTickMark val="none"/>
        <c:minorTickMark val="none"/>
        <c:tickLblPos val="none"/>
        <c:crossAx val="361514184"/>
        <c:crosses val="autoZero"/>
        <c:auto val="1"/>
        <c:lblOffset val="100"/>
        <c:baseTimeUnit val="years"/>
      </c:dateAx>
      <c:valAx>
        <c:axId val="3615141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1511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データ!$BQ$6:$BU$6</c:f>
              <c:numCache>
                <c:formatCode>#,##0.00;"△"#,##0.00;"-"</c:formatCode>
                <c:ptCount val="5"/>
                <c:pt idx="0">
                  <c:v>100</c:v>
                </c:pt>
                <c:pt idx="1">
                  <c:v>100</c:v>
                </c:pt>
                <c:pt idx="2">
                  <c:v>100</c:v>
                </c:pt>
                <c:pt idx="3">
                  <c:v>84.21</c:v>
                </c:pt>
                <c:pt idx="4">
                  <c:v>90.89</c:v>
                </c:pt>
              </c:numCache>
            </c:numRef>
          </c:val>
          <c:extLst xmlns:c16r2="http://schemas.microsoft.com/office/drawing/2015/06/chart">
            <c:ext xmlns:c16="http://schemas.microsoft.com/office/drawing/2014/chart" uri="{C3380CC4-5D6E-409C-BE32-E72D297353CC}">
              <c16:uniqueId val="{00000000-04FB-4267-A4CB-A01BE3B2E9C7}"/>
            </c:ext>
          </c:extLst>
        </c:ser>
        <c:dLbls>
          <c:showLegendKey val="0"/>
          <c:showVal val="0"/>
          <c:showCatName val="0"/>
          <c:showSerName val="0"/>
          <c:showPercent val="0"/>
          <c:showBubbleSize val="0"/>
        </c:dLbls>
        <c:gapWidth val="150"/>
        <c:axId val="361507128"/>
        <c:axId val="36151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74.3</c:v>
                </c:pt>
                <c:pt idx="1">
                  <c:v>72.260000000000005</c:v>
                </c:pt>
                <c:pt idx="2">
                  <c:v>71.84</c:v>
                </c:pt>
                <c:pt idx="3">
                  <c:v>73.36</c:v>
                </c:pt>
                <c:pt idx="4">
                  <c:v>72.599999999999994</c:v>
                </c:pt>
              </c:numCache>
            </c:numRef>
          </c:val>
          <c:smooth val="0"/>
          <c:extLst xmlns:c16r2="http://schemas.microsoft.com/office/drawing/2015/06/chart">
            <c:ext xmlns:c16="http://schemas.microsoft.com/office/drawing/2014/chart" uri="{C3380CC4-5D6E-409C-BE32-E72D297353CC}">
              <c16:uniqueId val="{00000001-04FB-4267-A4CB-A01BE3B2E9C7}"/>
            </c:ext>
          </c:extLst>
        </c:ser>
        <c:dLbls>
          <c:showLegendKey val="0"/>
          <c:showVal val="0"/>
          <c:showCatName val="0"/>
          <c:showSerName val="0"/>
          <c:showPercent val="0"/>
          <c:showBubbleSize val="0"/>
        </c:dLbls>
        <c:marker val="1"/>
        <c:smooth val="0"/>
        <c:axId val="361507128"/>
        <c:axId val="361510656"/>
      </c:lineChart>
      <c:dateAx>
        <c:axId val="361507128"/>
        <c:scaling>
          <c:orientation val="minMax"/>
        </c:scaling>
        <c:delete val="1"/>
        <c:axPos val="b"/>
        <c:numFmt formatCode="&quot;H&quot;yy" sourceLinked="1"/>
        <c:majorTickMark val="none"/>
        <c:minorTickMark val="none"/>
        <c:tickLblPos val="none"/>
        <c:crossAx val="361510656"/>
        <c:crosses val="autoZero"/>
        <c:auto val="1"/>
        <c:lblOffset val="100"/>
        <c:baseTimeUnit val="years"/>
      </c:dateAx>
      <c:valAx>
        <c:axId val="3615106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15071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データ!$CB$6:$CF$6</c:f>
              <c:numCache>
                <c:formatCode>#,##0.00;"△"#,##0.00;"-"</c:formatCode>
                <c:ptCount val="5"/>
                <c:pt idx="0">
                  <c:v>189.05</c:v>
                </c:pt>
                <c:pt idx="1">
                  <c:v>188.51</c:v>
                </c:pt>
                <c:pt idx="2">
                  <c:v>189.4</c:v>
                </c:pt>
                <c:pt idx="3">
                  <c:v>208.44</c:v>
                </c:pt>
                <c:pt idx="4">
                  <c:v>196.21</c:v>
                </c:pt>
              </c:numCache>
            </c:numRef>
          </c:val>
          <c:extLst xmlns:c16r2="http://schemas.microsoft.com/office/drawing/2015/06/chart">
            <c:ext xmlns:c16="http://schemas.microsoft.com/office/drawing/2014/chart" uri="{C3380CC4-5D6E-409C-BE32-E72D297353CC}">
              <c16:uniqueId val="{00000000-3358-4DAA-9814-AF9189145611}"/>
            </c:ext>
          </c:extLst>
        </c:ser>
        <c:dLbls>
          <c:showLegendKey val="0"/>
          <c:showVal val="0"/>
          <c:showCatName val="0"/>
          <c:showSerName val="0"/>
          <c:showPercent val="0"/>
          <c:showBubbleSize val="0"/>
        </c:dLbls>
        <c:gapWidth val="150"/>
        <c:axId val="361511048"/>
        <c:axId val="3615114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221.81</c:v>
                </c:pt>
                <c:pt idx="1">
                  <c:v>230.02</c:v>
                </c:pt>
                <c:pt idx="2">
                  <c:v>228.47</c:v>
                </c:pt>
                <c:pt idx="3">
                  <c:v>224.88</c:v>
                </c:pt>
                <c:pt idx="4">
                  <c:v>228.64</c:v>
                </c:pt>
              </c:numCache>
            </c:numRef>
          </c:val>
          <c:smooth val="0"/>
          <c:extLst xmlns:c16r2="http://schemas.microsoft.com/office/drawing/2015/06/chart">
            <c:ext xmlns:c16="http://schemas.microsoft.com/office/drawing/2014/chart" uri="{C3380CC4-5D6E-409C-BE32-E72D297353CC}">
              <c16:uniqueId val="{00000001-3358-4DAA-9814-AF9189145611}"/>
            </c:ext>
          </c:extLst>
        </c:ser>
        <c:dLbls>
          <c:showLegendKey val="0"/>
          <c:showVal val="0"/>
          <c:showCatName val="0"/>
          <c:showSerName val="0"/>
          <c:showPercent val="0"/>
          <c:showBubbleSize val="0"/>
        </c:dLbls>
        <c:marker val="1"/>
        <c:smooth val="0"/>
        <c:axId val="361511048"/>
        <c:axId val="361511440"/>
      </c:lineChart>
      <c:dateAx>
        <c:axId val="361511048"/>
        <c:scaling>
          <c:orientation val="minMax"/>
        </c:scaling>
        <c:delete val="1"/>
        <c:axPos val="b"/>
        <c:numFmt formatCode="&quot;H&quot;yy" sourceLinked="1"/>
        <c:majorTickMark val="none"/>
        <c:minorTickMark val="none"/>
        <c:tickLblPos val="none"/>
        <c:crossAx val="361511440"/>
        <c:crosses val="autoZero"/>
        <c:auto val="1"/>
        <c:lblOffset val="100"/>
        <c:baseTimeUnit val="years"/>
      </c:dateAx>
      <c:valAx>
        <c:axId val="361511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61511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【63.89】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【1,201.79】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【85.24】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【216.39】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【75.31】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【25.87】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T22" zoomScaleNormal="100" workbookViewId="0">
      <selection activeCell="BB56" sqref="BB5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67" t="s">
        <v>0</v>
      </c>
      <c r="C2" s="67"/>
      <c r="D2" s="67"/>
      <c r="E2" s="67"/>
      <c r="F2" s="67"/>
      <c r="G2" s="67"/>
      <c r="H2" s="67"/>
      <c r="I2" s="67"/>
      <c r="J2" s="67"/>
      <c r="K2" s="67"/>
      <c r="L2" s="67"/>
      <c r="M2" s="67"/>
      <c r="N2" s="67"/>
      <c r="O2" s="67"/>
      <c r="P2" s="67"/>
      <c r="Q2" s="67"/>
      <c r="R2" s="67"/>
      <c r="S2" s="67"/>
      <c r="T2" s="67"/>
      <c r="U2" s="67"/>
      <c r="V2" s="67"/>
      <c r="W2" s="67"/>
      <c r="X2" s="67"/>
      <c r="Y2" s="67"/>
      <c r="Z2" s="67"/>
      <c r="AA2" s="67"/>
      <c r="AB2" s="67"/>
      <c r="AC2" s="67"/>
      <c r="AD2" s="67"/>
      <c r="AE2" s="67"/>
      <c r="AF2" s="67"/>
      <c r="AG2" s="67"/>
      <c r="AH2" s="67"/>
      <c r="AI2" s="67"/>
      <c r="AJ2" s="67"/>
      <c r="AK2" s="67"/>
      <c r="AL2" s="67"/>
      <c r="AM2" s="67"/>
      <c r="AN2" s="67"/>
      <c r="AO2" s="67"/>
      <c r="AP2" s="67"/>
      <c r="AQ2" s="67"/>
      <c r="AR2" s="67"/>
      <c r="AS2" s="67"/>
      <c r="AT2" s="67"/>
      <c r="AU2" s="67"/>
      <c r="AV2" s="67"/>
      <c r="AW2" s="67"/>
      <c r="AX2" s="67"/>
      <c r="AY2" s="67"/>
      <c r="AZ2" s="67"/>
      <c r="BA2" s="67"/>
      <c r="BB2" s="67"/>
      <c r="BC2" s="67"/>
      <c r="BD2" s="67"/>
      <c r="BE2" s="67"/>
      <c r="BF2" s="67"/>
      <c r="BG2" s="67"/>
      <c r="BH2" s="67"/>
      <c r="BI2" s="67"/>
      <c r="BJ2" s="67"/>
      <c r="BK2" s="67"/>
      <c r="BL2" s="67"/>
      <c r="BM2" s="67"/>
      <c r="BN2" s="67"/>
      <c r="BO2" s="67"/>
      <c r="BP2" s="67"/>
      <c r="BQ2" s="67"/>
      <c r="BR2" s="67"/>
      <c r="BS2" s="67"/>
      <c r="BT2" s="67"/>
      <c r="BU2" s="67"/>
      <c r="BV2" s="67"/>
      <c r="BW2" s="67"/>
      <c r="BX2" s="67"/>
      <c r="BY2" s="67"/>
      <c r="BZ2" s="67"/>
    </row>
    <row r="3" spans="1:78" ht="9.75" customHeight="1" x14ac:dyDescent="0.15">
      <c r="A3" s="2"/>
      <c r="B3" s="67"/>
      <c r="C3" s="67"/>
      <c r="D3" s="67"/>
      <c r="E3" s="67"/>
      <c r="F3" s="67"/>
      <c r="G3" s="67"/>
      <c r="H3" s="67"/>
      <c r="I3" s="67"/>
      <c r="J3" s="67"/>
      <c r="K3" s="67"/>
      <c r="L3" s="67"/>
      <c r="M3" s="67"/>
      <c r="N3" s="67"/>
      <c r="O3" s="67"/>
      <c r="P3" s="67"/>
      <c r="Q3" s="67"/>
      <c r="R3" s="67"/>
      <c r="S3" s="67"/>
      <c r="T3" s="67"/>
      <c r="U3" s="67"/>
      <c r="V3" s="67"/>
      <c r="W3" s="67"/>
      <c r="X3" s="67"/>
      <c r="Y3" s="67"/>
      <c r="Z3" s="67"/>
      <c r="AA3" s="67"/>
      <c r="AB3" s="67"/>
      <c r="AC3" s="67"/>
      <c r="AD3" s="67"/>
      <c r="AE3" s="67"/>
      <c r="AF3" s="67"/>
      <c r="AG3" s="67"/>
      <c r="AH3" s="67"/>
      <c r="AI3" s="67"/>
      <c r="AJ3" s="67"/>
      <c r="AK3" s="67"/>
      <c r="AL3" s="67"/>
      <c r="AM3" s="67"/>
      <c r="AN3" s="67"/>
      <c r="AO3" s="67"/>
      <c r="AP3" s="67"/>
      <c r="AQ3" s="67"/>
      <c r="AR3" s="67"/>
      <c r="AS3" s="67"/>
      <c r="AT3" s="67"/>
      <c r="AU3" s="67"/>
      <c r="AV3" s="67"/>
      <c r="AW3" s="67"/>
      <c r="AX3" s="67"/>
      <c r="AY3" s="67"/>
      <c r="AZ3" s="67"/>
      <c r="BA3" s="67"/>
      <c r="BB3" s="67"/>
      <c r="BC3" s="67"/>
      <c r="BD3" s="67"/>
      <c r="BE3" s="67"/>
      <c r="BF3" s="67"/>
      <c r="BG3" s="67"/>
      <c r="BH3" s="67"/>
      <c r="BI3" s="67"/>
      <c r="BJ3" s="67"/>
      <c r="BK3" s="67"/>
      <c r="BL3" s="67"/>
      <c r="BM3" s="67"/>
      <c r="BN3" s="67"/>
      <c r="BO3" s="67"/>
      <c r="BP3" s="67"/>
      <c r="BQ3" s="67"/>
      <c r="BR3" s="67"/>
      <c r="BS3" s="67"/>
      <c r="BT3" s="67"/>
      <c r="BU3" s="67"/>
      <c r="BV3" s="67"/>
      <c r="BW3" s="67"/>
      <c r="BX3" s="67"/>
      <c r="BY3" s="67"/>
      <c r="BZ3" s="67"/>
    </row>
    <row r="4" spans="1:78" ht="9.75" customHeight="1" x14ac:dyDescent="0.15">
      <c r="A4" s="2"/>
      <c r="B4" s="67"/>
      <c r="C4" s="67"/>
      <c r="D4" s="67"/>
      <c r="E4" s="67"/>
      <c r="F4" s="67"/>
      <c r="G4" s="67"/>
      <c r="H4" s="67"/>
      <c r="I4" s="67"/>
      <c r="J4" s="67"/>
      <c r="K4" s="67"/>
      <c r="L4" s="67"/>
      <c r="M4" s="67"/>
      <c r="N4" s="67"/>
      <c r="O4" s="67"/>
      <c r="P4" s="67"/>
      <c r="Q4" s="67"/>
      <c r="R4" s="67"/>
      <c r="S4" s="67"/>
      <c r="T4" s="67"/>
      <c r="U4" s="67"/>
      <c r="V4" s="67"/>
      <c r="W4" s="67"/>
      <c r="X4" s="67"/>
      <c r="Y4" s="67"/>
      <c r="Z4" s="67"/>
      <c r="AA4" s="67"/>
      <c r="AB4" s="67"/>
      <c r="AC4" s="67"/>
      <c r="AD4" s="67"/>
      <c r="AE4" s="67"/>
      <c r="AF4" s="67"/>
      <c r="AG4" s="67"/>
      <c r="AH4" s="67"/>
      <c r="AI4" s="67"/>
      <c r="AJ4" s="67"/>
      <c r="AK4" s="67"/>
      <c r="AL4" s="67"/>
      <c r="AM4" s="67"/>
      <c r="AN4" s="67"/>
      <c r="AO4" s="67"/>
      <c r="AP4" s="67"/>
      <c r="AQ4" s="67"/>
      <c r="AR4" s="67"/>
      <c r="AS4" s="67"/>
      <c r="AT4" s="67"/>
      <c r="AU4" s="67"/>
      <c r="AV4" s="67"/>
      <c r="AW4" s="67"/>
      <c r="AX4" s="67"/>
      <c r="AY4" s="67"/>
      <c r="AZ4" s="67"/>
      <c r="BA4" s="67"/>
      <c r="BB4" s="67"/>
      <c r="BC4" s="67"/>
      <c r="BD4" s="67"/>
      <c r="BE4" s="67"/>
      <c r="BF4" s="67"/>
      <c r="BG4" s="67"/>
      <c r="BH4" s="67"/>
      <c r="BI4" s="67"/>
      <c r="BJ4" s="67"/>
      <c r="BK4" s="67"/>
      <c r="BL4" s="67"/>
      <c r="BM4" s="67"/>
      <c r="BN4" s="67"/>
      <c r="BO4" s="67"/>
      <c r="BP4" s="67"/>
      <c r="BQ4" s="67"/>
      <c r="BR4" s="67"/>
      <c r="BS4" s="67"/>
      <c r="BT4" s="67"/>
      <c r="BU4" s="67"/>
      <c r="BV4" s="67"/>
      <c r="BW4" s="67"/>
      <c r="BX4" s="67"/>
      <c r="BY4" s="67"/>
      <c r="BZ4" s="67"/>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68" t="str">
        <f>データ!H6</f>
        <v>三重県　伊勢市</v>
      </c>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7" t="s">
        <v>1</v>
      </c>
      <c r="C7" s="47"/>
      <c r="D7" s="47"/>
      <c r="E7" s="47"/>
      <c r="F7" s="47"/>
      <c r="G7" s="47"/>
      <c r="H7" s="47"/>
      <c r="I7" s="47" t="s">
        <v>2</v>
      </c>
      <c r="J7" s="47"/>
      <c r="K7" s="47"/>
      <c r="L7" s="47"/>
      <c r="M7" s="47"/>
      <c r="N7" s="47"/>
      <c r="O7" s="47"/>
      <c r="P7" s="47" t="s">
        <v>3</v>
      </c>
      <c r="Q7" s="47"/>
      <c r="R7" s="47"/>
      <c r="S7" s="47"/>
      <c r="T7" s="47"/>
      <c r="U7" s="47"/>
      <c r="V7" s="47"/>
      <c r="W7" s="47" t="s">
        <v>4</v>
      </c>
      <c r="X7" s="47"/>
      <c r="Y7" s="47"/>
      <c r="Z7" s="47"/>
      <c r="AA7" s="47"/>
      <c r="AB7" s="47"/>
      <c r="AC7" s="47"/>
      <c r="AD7" s="47" t="s">
        <v>5</v>
      </c>
      <c r="AE7" s="47"/>
      <c r="AF7" s="47"/>
      <c r="AG7" s="47"/>
      <c r="AH7" s="47"/>
      <c r="AI7" s="47"/>
      <c r="AJ7" s="47"/>
      <c r="AK7" s="3"/>
      <c r="AL7" s="47" t="s">
        <v>6</v>
      </c>
      <c r="AM7" s="47"/>
      <c r="AN7" s="47"/>
      <c r="AO7" s="47"/>
      <c r="AP7" s="47"/>
      <c r="AQ7" s="47"/>
      <c r="AR7" s="47"/>
      <c r="AS7" s="47"/>
      <c r="AT7" s="47" t="s">
        <v>7</v>
      </c>
      <c r="AU7" s="47"/>
      <c r="AV7" s="47"/>
      <c r="AW7" s="47"/>
      <c r="AX7" s="47"/>
      <c r="AY7" s="47"/>
      <c r="AZ7" s="47"/>
      <c r="BA7" s="47"/>
      <c r="BB7" s="47" t="s">
        <v>8</v>
      </c>
      <c r="BC7" s="47"/>
      <c r="BD7" s="47"/>
      <c r="BE7" s="47"/>
      <c r="BF7" s="47"/>
      <c r="BG7" s="47"/>
      <c r="BH7" s="47"/>
      <c r="BI7" s="47"/>
      <c r="BJ7" s="3"/>
      <c r="BK7" s="3"/>
      <c r="BL7" s="69" t="s">
        <v>9</v>
      </c>
      <c r="BM7" s="70"/>
      <c r="BN7" s="70"/>
      <c r="BO7" s="70"/>
      <c r="BP7" s="70"/>
      <c r="BQ7" s="70"/>
      <c r="BR7" s="70"/>
      <c r="BS7" s="70"/>
      <c r="BT7" s="70"/>
      <c r="BU7" s="70"/>
      <c r="BV7" s="70"/>
      <c r="BW7" s="70"/>
      <c r="BX7" s="70"/>
      <c r="BY7" s="71"/>
    </row>
    <row r="8" spans="1:78" ht="18.75" customHeight="1" x14ac:dyDescent="0.15">
      <c r="A8" s="2"/>
      <c r="B8" s="65" t="str">
        <f>データ!I6</f>
        <v>法適用</v>
      </c>
      <c r="C8" s="65"/>
      <c r="D8" s="65"/>
      <c r="E8" s="65"/>
      <c r="F8" s="65"/>
      <c r="G8" s="65"/>
      <c r="H8" s="65"/>
      <c r="I8" s="65" t="str">
        <f>データ!J6</f>
        <v>下水道事業</v>
      </c>
      <c r="J8" s="65"/>
      <c r="K8" s="65"/>
      <c r="L8" s="65"/>
      <c r="M8" s="65"/>
      <c r="N8" s="65"/>
      <c r="O8" s="65"/>
      <c r="P8" s="65" t="str">
        <f>データ!K6</f>
        <v>特定環境保全公共下水道</v>
      </c>
      <c r="Q8" s="65"/>
      <c r="R8" s="65"/>
      <c r="S8" s="65"/>
      <c r="T8" s="65"/>
      <c r="U8" s="65"/>
      <c r="V8" s="65"/>
      <c r="W8" s="65" t="str">
        <f>データ!L6</f>
        <v>D2</v>
      </c>
      <c r="X8" s="65"/>
      <c r="Y8" s="65"/>
      <c r="Z8" s="65"/>
      <c r="AA8" s="65"/>
      <c r="AB8" s="65"/>
      <c r="AC8" s="65"/>
      <c r="AD8" s="66" t="str">
        <f>データ!$M$6</f>
        <v>非設置</v>
      </c>
      <c r="AE8" s="66"/>
      <c r="AF8" s="66"/>
      <c r="AG8" s="66"/>
      <c r="AH8" s="66"/>
      <c r="AI8" s="66"/>
      <c r="AJ8" s="66"/>
      <c r="AK8" s="3"/>
      <c r="AL8" s="46">
        <f>データ!S6</f>
        <v>123189</v>
      </c>
      <c r="AM8" s="46"/>
      <c r="AN8" s="46"/>
      <c r="AO8" s="46"/>
      <c r="AP8" s="46"/>
      <c r="AQ8" s="46"/>
      <c r="AR8" s="46"/>
      <c r="AS8" s="46"/>
      <c r="AT8" s="45">
        <f>データ!T6</f>
        <v>208.37</v>
      </c>
      <c r="AU8" s="45"/>
      <c r="AV8" s="45"/>
      <c r="AW8" s="45"/>
      <c r="AX8" s="45"/>
      <c r="AY8" s="45"/>
      <c r="AZ8" s="45"/>
      <c r="BA8" s="45"/>
      <c r="BB8" s="45">
        <f>データ!U6</f>
        <v>591.20000000000005</v>
      </c>
      <c r="BC8" s="45"/>
      <c r="BD8" s="45"/>
      <c r="BE8" s="45"/>
      <c r="BF8" s="45"/>
      <c r="BG8" s="45"/>
      <c r="BH8" s="45"/>
      <c r="BI8" s="45"/>
      <c r="BJ8" s="3"/>
      <c r="BK8" s="3"/>
      <c r="BL8" s="61" t="s">
        <v>10</v>
      </c>
      <c r="BM8" s="62"/>
      <c r="BN8" s="63" t="s">
        <v>11</v>
      </c>
      <c r="BO8" s="63"/>
      <c r="BP8" s="63"/>
      <c r="BQ8" s="63"/>
      <c r="BR8" s="63"/>
      <c r="BS8" s="63"/>
      <c r="BT8" s="63"/>
      <c r="BU8" s="63"/>
      <c r="BV8" s="63"/>
      <c r="BW8" s="63"/>
      <c r="BX8" s="63"/>
      <c r="BY8" s="64"/>
    </row>
    <row r="9" spans="1:78" ht="18.75" customHeight="1" x14ac:dyDescent="0.15">
      <c r="A9" s="2"/>
      <c r="B9" s="47" t="s">
        <v>12</v>
      </c>
      <c r="C9" s="47"/>
      <c r="D9" s="47"/>
      <c r="E9" s="47"/>
      <c r="F9" s="47"/>
      <c r="G9" s="47"/>
      <c r="H9" s="47"/>
      <c r="I9" s="47" t="s">
        <v>13</v>
      </c>
      <c r="J9" s="47"/>
      <c r="K9" s="47"/>
      <c r="L9" s="47"/>
      <c r="M9" s="47"/>
      <c r="N9" s="47"/>
      <c r="O9" s="47"/>
      <c r="P9" s="47" t="s">
        <v>14</v>
      </c>
      <c r="Q9" s="47"/>
      <c r="R9" s="47"/>
      <c r="S9" s="47"/>
      <c r="T9" s="47"/>
      <c r="U9" s="47"/>
      <c r="V9" s="47"/>
      <c r="W9" s="47" t="s">
        <v>15</v>
      </c>
      <c r="X9" s="47"/>
      <c r="Y9" s="47"/>
      <c r="Z9" s="47"/>
      <c r="AA9" s="47"/>
      <c r="AB9" s="47"/>
      <c r="AC9" s="47"/>
      <c r="AD9" s="47" t="s">
        <v>16</v>
      </c>
      <c r="AE9" s="47"/>
      <c r="AF9" s="47"/>
      <c r="AG9" s="47"/>
      <c r="AH9" s="47"/>
      <c r="AI9" s="47"/>
      <c r="AJ9" s="47"/>
      <c r="AK9" s="3"/>
      <c r="AL9" s="47" t="s">
        <v>17</v>
      </c>
      <c r="AM9" s="47"/>
      <c r="AN9" s="47"/>
      <c r="AO9" s="47"/>
      <c r="AP9" s="47"/>
      <c r="AQ9" s="47"/>
      <c r="AR9" s="47"/>
      <c r="AS9" s="47"/>
      <c r="AT9" s="47" t="s">
        <v>18</v>
      </c>
      <c r="AU9" s="47"/>
      <c r="AV9" s="47"/>
      <c r="AW9" s="47"/>
      <c r="AX9" s="47"/>
      <c r="AY9" s="47"/>
      <c r="AZ9" s="47"/>
      <c r="BA9" s="47"/>
      <c r="BB9" s="47" t="s">
        <v>19</v>
      </c>
      <c r="BC9" s="47"/>
      <c r="BD9" s="47"/>
      <c r="BE9" s="47"/>
      <c r="BF9" s="47"/>
      <c r="BG9" s="47"/>
      <c r="BH9" s="47"/>
      <c r="BI9" s="47"/>
      <c r="BJ9" s="3"/>
      <c r="BK9" s="3"/>
      <c r="BL9" s="48" t="s">
        <v>20</v>
      </c>
      <c r="BM9" s="49"/>
      <c r="BN9" s="50" t="s">
        <v>21</v>
      </c>
      <c r="BO9" s="50"/>
      <c r="BP9" s="50"/>
      <c r="BQ9" s="50"/>
      <c r="BR9" s="50"/>
      <c r="BS9" s="50"/>
      <c r="BT9" s="50"/>
      <c r="BU9" s="50"/>
      <c r="BV9" s="50"/>
      <c r="BW9" s="50"/>
      <c r="BX9" s="50"/>
      <c r="BY9" s="51"/>
    </row>
    <row r="10" spans="1:78" ht="18.75" customHeight="1" x14ac:dyDescent="0.15">
      <c r="A10" s="2"/>
      <c r="B10" s="45" t="str">
        <f>データ!N6</f>
        <v>-</v>
      </c>
      <c r="C10" s="45"/>
      <c r="D10" s="45"/>
      <c r="E10" s="45"/>
      <c r="F10" s="45"/>
      <c r="G10" s="45"/>
      <c r="H10" s="45"/>
      <c r="I10" s="45">
        <f>データ!O6</f>
        <v>75.81</v>
      </c>
      <c r="J10" s="45"/>
      <c r="K10" s="45"/>
      <c r="L10" s="45"/>
      <c r="M10" s="45"/>
      <c r="N10" s="45"/>
      <c r="O10" s="45"/>
      <c r="P10" s="45">
        <f>データ!P6</f>
        <v>2.94</v>
      </c>
      <c r="Q10" s="45"/>
      <c r="R10" s="45"/>
      <c r="S10" s="45"/>
      <c r="T10" s="45"/>
      <c r="U10" s="45"/>
      <c r="V10" s="45"/>
      <c r="W10" s="45">
        <f>データ!Q6</f>
        <v>94.75</v>
      </c>
      <c r="X10" s="45"/>
      <c r="Y10" s="45"/>
      <c r="Z10" s="45"/>
      <c r="AA10" s="45"/>
      <c r="AB10" s="45"/>
      <c r="AC10" s="45"/>
      <c r="AD10" s="46">
        <f>データ!R6</f>
        <v>2530</v>
      </c>
      <c r="AE10" s="46"/>
      <c r="AF10" s="46"/>
      <c r="AG10" s="46"/>
      <c r="AH10" s="46"/>
      <c r="AI10" s="46"/>
      <c r="AJ10" s="46"/>
      <c r="AK10" s="2"/>
      <c r="AL10" s="46">
        <f>データ!V6</f>
        <v>3605</v>
      </c>
      <c r="AM10" s="46"/>
      <c r="AN10" s="46"/>
      <c r="AO10" s="46"/>
      <c r="AP10" s="46"/>
      <c r="AQ10" s="46"/>
      <c r="AR10" s="46"/>
      <c r="AS10" s="46"/>
      <c r="AT10" s="45">
        <f>データ!W6</f>
        <v>1.59</v>
      </c>
      <c r="AU10" s="45"/>
      <c r="AV10" s="45"/>
      <c r="AW10" s="45"/>
      <c r="AX10" s="45"/>
      <c r="AY10" s="45"/>
      <c r="AZ10" s="45"/>
      <c r="BA10" s="45"/>
      <c r="BB10" s="45">
        <f>データ!X6</f>
        <v>2267.3000000000002</v>
      </c>
      <c r="BC10" s="45"/>
      <c r="BD10" s="45"/>
      <c r="BE10" s="45"/>
      <c r="BF10" s="45"/>
      <c r="BG10" s="45"/>
      <c r="BH10" s="45"/>
      <c r="BI10" s="45"/>
      <c r="BJ10" s="2"/>
      <c r="BK10" s="2"/>
      <c r="BL10" s="52" t="s">
        <v>22</v>
      </c>
      <c r="BM10" s="53"/>
      <c r="BN10" s="54" t="s">
        <v>23</v>
      </c>
      <c r="BO10" s="54"/>
      <c r="BP10" s="54"/>
      <c r="BQ10" s="54"/>
      <c r="BR10" s="54"/>
      <c r="BS10" s="54"/>
      <c r="BT10" s="54"/>
      <c r="BU10" s="54"/>
      <c r="BV10" s="54"/>
      <c r="BW10" s="54"/>
      <c r="BX10" s="54"/>
      <c r="BY10" s="5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29" t="s">
        <v>114</v>
      </c>
      <c r="BM16" s="30"/>
      <c r="BN16" s="30"/>
      <c r="BO16" s="30"/>
      <c r="BP16" s="30"/>
      <c r="BQ16" s="30"/>
      <c r="BR16" s="30"/>
      <c r="BS16" s="30"/>
      <c r="BT16" s="30"/>
      <c r="BU16" s="30"/>
      <c r="BV16" s="30"/>
      <c r="BW16" s="30"/>
      <c r="BX16" s="30"/>
      <c r="BY16" s="30"/>
      <c r="BZ16" s="3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29"/>
      <c r="BM17" s="30"/>
      <c r="BN17" s="30"/>
      <c r="BO17" s="30"/>
      <c r="BP17" s="30"/>
      <c r="BQ17" s="30"/>
      <c r="BR17" s="30"/>
      <c r="BS17" s="30"/>
      <c r="BT17" s="30"/>
      <c r="BU17" s="30"/>
      <c r="BV17" s="30"/>
      <c r="BW17" s="30"/>
      <c r="BX17" s="30"/>
      <c r="BY17" s="30"/>
      <c r="BZ17" s="3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29"/>
      <c r="BM18" s="30"/>
      <c r="BN18" s="30"/>
      <c r="BO18" s="30"/>
      <c r="BP18" s="30"/>
      <c r="BQ18" s="30"/>
      <c r="BR18" s="30"/>
      <c r="BS18" s="30"/>
      <c r="BT18" s="30"/>
      <c r="BU18" s="30"/>
      <c r="BV18" s="30"/>
      <c r="BW18" s="30"/>
      <c r="BX18" s="30"/>
      <c r="BY18" s="30"/>
      <c r="BZ18" s="3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29"/>
      <c r="BM19" s="30"/>
      <c r="BN19" s="30"/>
      <c r="BO19" s="30"/>
      <c r="BP19" s="30"/>
      <c r="BQ19" s="30"/>
      <c r="BR19" s="30"/>
      <c r="BS19" s="30"/>
      <c r="BT19" s="30"/>
      <c r="BU19" s="30"/>
      <c r="BV19" s="30"/>
      <c r="BW19" s="30"/>
      <c r="BX19" s="30"/>
      <c r="BY19" s="30"/>
      <c r="BZ19" s="3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29"/>
      <c r="BM20" s="30"/>
      <c r="BN20" s="30"/>
      <c r="BO20" s="30"/>
      <c r="BP20" s="30"/>
      <c r="BQ20" s="30"/>
      <c r="BR20" s="30"/>
      <c r="BS20" s="30"/>
      <c r="BT20" s="30"/>
      <c r="BU20" s="30"/>
      <c r="BV20" s="30"/>
      <c r="BW20" s="30"/>
      <c r="BX20" s="30"/>
      <c r="BY20" s="30"/>
      <c r="BZ20" s="3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29"/>
      <c r="BM21" s="30"/>
      <c r="BN21" s="30"/>
      <c r="BO21" s="30"/>
      <c r="BP21" s="30"/>
      <c r="BQ21" s="30"/>
      <c r="BR21" s="30"/>
      <c r="BS21" s="30"/>
      <c r="BT21" s="30"/>
      <c r="BU21" s="30"/>
      <c r="BV21" s="30"/>
      <c r="BW21" s="30"/>
      <c r="BX21" s="30"/>
      <c r="BY21" s="30"/>
      <c r="BZ21" s="3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29"/>
      <c r="BM22" s="30"/>
      <c r="BN22" s="30"/>
      <c r="BO22" s="30"/>
      <c r="BP22" s="30"/>
      <c r="BQ22" s="30"/>
      <c r="BR22" s="30"/>
      <c r="BS22" s="30"/>
      <c r="BT22" s="30"/>
      <c r="BU22" s="30"/>
      <c r="BV22" s="30"/>
      <c r="BW22" s="30"/>
      <c r="BX22" s="30"/>
      <c r="BY22" s="30"/>
      <c r="BZ22" s="3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29"/>
      <c r="BM23" s="30"/>
      <c r="BN23" s="30"/>
      <c r="BO23" s="30"/>
      <c r="BP23" s="30"/>
      <c r="BQ23" s="30"/>
      <c r="BR23" s="30"/>
      <c r="BS23" s="30"/>
      <c r="BT23" s="30"/>
      <c r="BU23" s="30"/>
      <c r="BV23" s="30"/>
      <c r="BW23" s="30"/>
      <c r="BX23" s="30"/>
      <c r="BY23" s="30"/>
      <c r="BZ23" s="3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29"/>
      <c r="BM24" s="30"/>
      <c r="BN24" s="30"/>
      <c r="BO24" s="30"/>
      <c r="BP24" s="30"/>
      <c r="BQ24" s="30"/>
      <c r="BR24" s="30"/>
      <c r="BS24" s="30"/>
      <c r="BT24" s="30"/>
      <c r="BU24" s="30"/>
      <c r="BV24" s="30"/>
      <c r="BW24" s="30"/>
      <c r="BX24" s="30"/>
      <c r="BY24" s="30"/>
      <c r="BZ24" s="3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29"/>
      <c r="BM25" s="30"/>
      <c r="BN25" s="30"/>
      <c r="BO25" s="30"/>
      <c r="BP25" s="30"/>
      <c r="BQ25" s="30"/>
      <c r="BR25" s="30"/>
      <c r="BS25" s="30"/>
      <c r="BT25" s="30"/>
      <c r="BU25" s="30"/>
      <c r="BV25" s="30"/>
      <c r="BW25" s="30"/>
      <c r="BX25" s="30"/>
      <c r="BY25" s="30"/>
      <c r="BZ25" s="3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29"/>
      <c r="BM26" s="30"/>
      <c r="BN26" s="30"/>
      <c r="BO26" s="30"/>
      <c r="BP26" s="30"/>
      <c r="BQ26" s="30"/>
      <c r="BR26" s="30"/>
      <c r="BS26" s="30"/>
      <c r="BT26" s="30"/>
      <c r="BU26" s="30"/>
      <c r="BV26" s="30"/>
      <c r="BW26" s="30"/>
      <c r="BX26" s="30"/>
      <c r="BY26" s="30"/>
      <c r="BZ26" s="3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29"/>
      <c r="BM27" s="30"/>
      <c r="BN27" s="30"/>
      <c r="BO27" s="30"/>
      <c r="BP27" s="30"/>
      <c r="BQ27" s="30"/>
      <c r="BR27" s="30"/>
      <c r="BS27" s="30"/>
      <c r="BT27" s="30"/>
      <c r="BU27" s="30"/>
      <c r="BV27" s="30"/>
      <c r="BW27" s="30"/>
      <c r="BX27" s="30"/>
      <c r="BY27" s="30"/>
      <c r="BZ27" s="3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29"/>
      <c r="BM28" s="30"/>
      <c r="BN28" s="30"/>
      <c r="BO28" s="30"/>
      <c r="BP28" s="30"/>
      <c r="BQ28" s="30"/>
      <c r="BR28" s="30"/>
      <c r="BS28" s="30"/>
      <c r="BT28" s="30"/>
      <c r="BU28" s="30"/>
      <c r="BV28" s="30"/>
      <c r="BW28" s="30"/>
      <c r="BX28" s="30"/>
      <c r="BY28" s="30"/>
      <c r="BZ28" s="3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29"/>
      <c r="BM29" s="30"/>
      <c r="BN29" s="30"/>
      <c r="BO29" s="30"/>
      <c r="BP29" s="30"/>
      <c r="BQ29" s="30"/>
      <c r="BR29" s="30"/>
      <c r="BS29" s="30"/>
      <c r="BT29" s="30"/>
      <c r="BU29" s="30"/>
      <c r="BV29" s="30"/>
      <c r="BW29" s="30"/>
      <c r="BX29" s="30"/>
      <c r="BY29" s="30"/>
      <c r="BZ29" s="3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29"/>
      <c r="BM30" s="30"/>
      <c r="BN30" s="30"/>
      <c r="BO30" s="30"/>
      <c r="BP30" s="30"/>
      <c r="BQ30" s="30"/>
      <c r="BR30" s="30"/>
      <c r="BS30" s="30"/>
      <c r="BT30" s="30"/>
      <c r="BU30" s="30"/>
      <c r="BV30" s="30"/>
      <c r="BW30" s="30"/>
      <c r="BX30" s="30"/>
      <c r="BY30" s="30"/>
      <c r="BZ30" s="3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29"/>
      <c r="BM31" s="30"/>
      <c r="BN31" s="30"/>
      <c r="BO31" s="30"/>
      <c r="BP31" s="30"/>
      <c r="BQ31" s="30"/>
      <c r="BR31" s="30"/>
      <c r="BS31" s="30"/>
      <c r="BT31" s="30"/>
      <c r="BU31" s="30"/>
      <c r="BV31" s="30"/>
      <c r="BW31" s="30"/>
      <c r="BX31" s="30"/>
      <c r="BY31" s="30"/>
      <c r="BZ31" s="3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29"/>
      <c r="BM32" s="30"/>
      <c r="BN32" s="30"/>
      <c r="BO32" s="30"/>
      <c r="BP32" s="30"/>
      <c r="BQ32" s="30"/>
      <c r="BR32" s="30"/>
      <c r="BS32" s="30"/>
      <c r="BT32" s="30"/>
      <c r="BU32" s="30"/>
      <c r="BV32" s="30"/>
      <c r="BW32" s="30"/>
      <c r="BX32" s="30"/>
      <c r="BY32" s="30"/>
      <c r="BZ32" s="3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29"/>
      <c r="BM33" s="30"/>
      <c r="BN33" s="30"/>
      <c r="BO33" s="30"/>
      <c r="BP33" s="30"/>
      <c r="BQ33" s="30"/>
      <c r="BR33" s="30"/>
      <c r="BS33" s="30"/>
      <c r="BT33" s="30"/>
      <c r="BU33" s="30"/>
      <c r="BV33" s="30"/>
      <c r="BW33" s="30"/>
      <c r="BX33" s="30"/>
      <c r="BY33" s="30"/>
      <c r="BZ33" s="3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29"/>
      <c r="BM34" s="30"/>
      <c r="BN34" s="30"/>
      <c r="BO34" s="30"/>
      <c r="BP34" s="30"/>
      <c r="BQ34" s="30"/>
      <c r="BR34" s="30"/>
      <c r="BS34" s="30"/>
      <c r="BT34" s="30"/>
      <c r="BU34" s="30"/>
      <c r="BV34" s="30"/>
      <c r="BW34" s="30"/>
      <c r="BX34" s="30"/>
      <c r="BY34" s="30"/>
      <c r="BZ34" s="3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29"/>
      <c r="BM35" s="30"/>
      <c r="BN35" s="30"/>
      <c r="BO35" s="30"/>
      <c r="BP35" s="30"/>
      <c r="BQ35" s="30"/>
      <c r="BR35" s="30"/>
      <c r="BS35" s="30"/>
      <c r="BT35" s="30"/>
      <c r="BU35" s="30"/>
      <c r="BV35" s="30"/>
      <c r="BW35" s="30"/>
      <c r="BX35" s="30"/>
      <c r="BY35" s="30"/>
      <c r="BZ35" s="3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29"/>
      <c r="BM36" s="30"/>
      <c r="BN36" s="30"/>
      <c r="BO36" s="30"/>
      <c r="BP36" s="30"/>
      <c r="BQ36" s="30"/>
      <c r="BR36" s="30"/>
      <c r="BS36" s="30"/>
      <c r="BT36" s="30"/>
      <c r="BU36" s="30"/>
      <c r="BV36" s="30"/>
      <c r="BW36" s="30"/>
      <c r="BX36" s="30"/>
      <c r="BY36" s="30"/>
      <c r="BZ36" s="3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29"/>
      <c r="BM37" s="30"/>
      <c r="BN37" s="30"/>
      <c r="BO37" s="30"/>
      <c r="BP37" s="30"/>
      <c r="BQ37" s="30"/>
      <c r="BR37" s="30"/>
      <c r="BS37" s="30"/>
      <c r="BT37" s="30"/>
      <c r="BU37" s="30"/>
      <c r="BV37" s="30"/>
      <c r="BW37" s="30"/>
      <c r="BX37" s="30"/>
      <c r="BY37" s="30"/>
      <c r="BZ37" s="3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29"/>
      <c r="BM38" s="30"/>
      <c r="BN38" s="30"/>
      <c r="BO38" s="30"/>
      <c r="BP38" s="30"/>
      <c r="BQ38" s="30"/>
      <c r="BR38" s="30"/>
      <c r="BS38" s="30"/>
      <c r="BT38" s="30"/>
      <c r="BU38" s="30"/>
      <c r="BV38" s="30"/>
      <c r="BW38" s="30"/>
      <c r="BX38" s="30"/>
      <c r="BY38" s="30"/>
      <c r="BZ38" s="3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29"/>
      <c r="BM39" s="30"/>
      <c r="BN39" s="30"/>
      <c r="BO39" s="30"/>
      <c r="BP39" s="30"/>
      <c r="BQ39" s="30"/>
      <c r="BR39" s="30"/>
      <c r="BS39" s="30"/>
      <c r="BT39" s="30"/>
      <c r="BU39" s="30"/>
      <c r="BV39" s="30"/>
      <c r="BW39" s="30"/>
      <c r="BX39" s="30"/>
      <c r="BY39" s="30"/>
      <c r="BZ39" s="3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29"/>
      <c r="BM40" s="30"/>
      <c r="BN40" s="30"/>
      <c r="BO40" s="30"/>
      <c r="BP40" s="30"/>
      <c r="BQ40" s="30"/>
      <c r="BR40" s="30"/>
      <c r="BS40" s="30"/>
      <c r="BT40" s="30"/>
      <c r="BU40" s="30"/>
      <c r="BV40" s="30"/>
      <c r="BW40" s="30"/>
      <c r="BX40" s="30"/>
      <c r="BY40" s="30"/>
      <c r="BZ40" s="3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29"/>
      <c r="BM41" s="30"/>
      <c r="BN41" s="30"/>
      <c r="BO41" s="30"/>
      <c r="BP41" s="30"/>
      <c r="BQ41" s="30"/>
      <c r="BR41" s="30"/>
      <c r="BS41" s="30"/>
      <c r="BT41" s="30"/>
      <c r="BU41" s="30"/>
      <c r="BV41" s="30"/>
      <c r="BW41" s="30"/>
      <c r="BX41" s="30"/>
      <c r="BY41" s="30"/>
      <c r="BZ41" s="3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29"/>
      <c r="BM42" s="30"/>
      <c r="BN42" s="30"/>
      <c r="BO42" s="30"/>
      <c r="BP42" s="30"/>
      <c r="BQ42" s="30"/>
      <c r="BR42" s="30"/>
      <c r="BS42" s="30"/>
      <c r="BT42" s="30"/>
      <c r="BU42" s="30"/>
      <c r="BV42" s="30"/>
      <c r="BW42" s="30"/>
      <c r="BX42" s="30"/>
      <c r="BY42" s="30"/>
      <c r="BZ42" s="3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29"/>
      <c r="BM43" s="30"/>
      <c r="BN43" s="30"/>
      <c r="BO43" s="30"/>
      <c r="BP43" s="30"/>
      <c r="BQ43" s="30"/>
      <c r="BR43" s="30"/>
      <c r="BS43" s="30"/>
      <c r="BT43" s="30"/>
      <c r="BU43" s="30"/>
      <c r="BV43" s="30"/>
      <c r="BW43" s="30"/>
      <c r="BX43" s="30"/>
      <c r="BY43" s="30"/>
      <c r="BZ43" s="3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2"/>
      <c r="BM44" s="33"/>
      <c r="BN44" s="33"/>
      <c r="BO44" s="33"/>
      <c r="BP44" s="33"/>
      <c r="BQ44" s="33"/>
      <c r="BR44" s="33"/>
      <c r="BS44" s="33"/>
      <c r="BT44" s="33"/>
      <c r="BU44" s="33"/>
      <c r="BV44" s="33"/>
      <c r="BW44" s="33"/>
      <c r="BX44" s="33"/>
      <c r="BY44" s="33"/>
      <c r="BZ44" s="34"/>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116</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115</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【105.35】</v>
      </c>
      <c r="F85" s="12" t="str">
        <f>データ!AT6</f>
        <v>【63.89】</v>
      </c>
      <c r="G85" s="12" t="str">
        <f>データ!BE6</f>
        <v>【44.07】</v>
      </c>
      <c r="H85" s="12" t="str">
        <f>データ!BP6</f>
        <v>【1,201.79】</v>
      </c>
      <c r="I85" s="12" t="str">
        <f>データ!CA6</f>
        <v>【75.31】</v>
      </c>
      <c r="J85" s="12" t="str">
        <f>データ!CL6</f>
        <v>【216.39】</v>
      </c>
      <c r="K85" s="12" t="str">
        <f>データ!CW6</f>
        <v>【42.57】</v>
      </c>
      <c r="L85" s="12" t="str">
        <f>データ!DH6</f>
        <v>【85.24】</v>
      </c>
      <c r="M85" s="12" t="str">
        <f>データ!DS6</f>
        <v>【25.87】</v>
      </c>
      <c r="N85" s="12" t="str">
        <f>データ!ED6</f>
        <v>【0.01】</v>
      </c>
      <c r="O85" s="12" t="str">
        <f>データ!EO6</f>
        <v>【0.15】</v>
      </c>
    </row>
  </sheetData>
  <sheetProtection algorithmName="SHA-512" hashValue="BQ1GsUNStK53CEQ3OIDPb2dURf5c6bVZK9W9tGAkzAMOEAw/QXDqw4wCjSyhxzmm5d/YTIvyr0VqYiP5DwyxqQ==" saltValue="KHu61Oa84y1lv1ZOkeTsrA==" spinCount="100000" sheet="1" objects="1" scenarios="1" formatCells="0" formatColumns="0" formatRows="0"/>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I9:O9"/>
    <mergeCell ref="P9:V9"/>
    <mergeCell ref="W9:AC9"/>
    <mergeCell ref="AD9:AJ9"/>
    <mergeCell ref="AL8:AS8"/>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B10:H10"/>
    <mergeCell ref="I10:O10"/>
    <mergeCell ref="P10:V10"/>
    <mergeCell ref="W10:AC10"/>
    <mergeCell ref="AD10:AJ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3" t="s">
        <v>52</v>
      </c>
      <c r="I3" s="74"/>
      <c r="J3" s="74"/>
      <c r="K3" s="74"/>
      <c r="L3" s="74"/>
      <c r="M3" s="74"/>
      <c r="N3" s="74"/>
      <c r="O3" s="74"/>
      <c r="P3" s="74"/>
      <c r="Q3" s="74"/>
      <c r="R3" s="74"/>
      <c r="S3" s="74"/>
      <c r="T3" s="74"/>
      <c r="U3" s="74"/>
      <c r="V3" s="74"/>
      <c r="W3" s="74"/>
      <c r="X3" s="75"/>
      <c r="Y3" s="79" t="s">
        <v>53</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54</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8" x14ac:dyDescent="0.15">
      <c r="A4" s="14" t="s">
        <v>55</v>
      </c>
      <c r="B4" s="16"/>
      <c r="C4" s="16"/>
      <c r="D4" s="16"/>
      <c r="E4" s="16"/>
      <c r="F4" s="16"/>
      <c r="G4" s="16"/>
      <c r="H4" s="76"/>
      <c r="I4" s="77"/>
      <c r="J4" s="77"/>
      <c r="K4" s="77"/>
      <c r="L4" s="77"/>
      <c r="M4" s="77"/>
      <c r="N4" s="77"/>
      <c r="O4" s="77"/>
      <c r="P4" s="77"/>
      <c r="Q4" s="77"/>
      <c r="R4" s="77"/>
      <c r="S4" s="77"/>
      <c r="T4" s="77"/>
      <c r="U4" s="77"/>
      <c r="V4" s="77"/>
      <c r="W4" s="77"/>
      <c r="X4" s="78"/>
      <c r="Y4" s="72" t="s">
        <v>56</v>
      </c>
      <c r="Z4" s="72"/>
      <c r="AA4" s="72"/>
      <c r="AB4" s="72"/>
      <c r="AC4" s="72"/>
      <c r="AD4" s="72"/>
      <c r="AE4" s="72"/>
      <c r="AF4" s="72"/>
      <c r="AG4" s="72"/>
      <c r="AH4" s="72"/>
      <c r="AI4" s="72"/>
      <c r="AJ4" s="72" t="s">
        <v>57</v>
      </c>
      <c r="AK4" s="72"/>
      <c r="AL4" s="72"/>
      <c r="AM4" s="72"/>
      <c r="AN4" s="72"/>
      <c r="AO4" s="72"/>
      <c r="AP4" s="72"/>
      <c r="AQ4" s="72"/>
      <c r="AR4" s="72"/>
      <c r="AS4" s="72"/>
      <c r="AT4" s="72"/>
      <c r="AU4" s="72" t="s">
        <v>58</v>
      </c>
      <c r="AV4" s="72"/>
      <c r="AW4" s="72"/>
      <c r="AX4" s="72"/>
      <c r="AY4" s="72"/>
      <c r="AZ4" s="72"/>
      <c r="BA4" s="72"/>
      <c r="BB4" s="72"/>
      <c r="BC4" s="72"/>
      <c r="BD4" s="72"/>
      <c r="BE4" s="72"/>
      <c r="BF4" s="72" t="s">
        <v>59</v>
      </c>
      <c r="BG4" s="72"/>
      <c r="BH4" s="72"/>
      <c r="BI4" s="72"/>
      <c r="BJ4" s="72"/>
      <c r="BK4" s="72"/>
      <c r="BL4" s="72"/>
      <c r="BM4" s="72"/>
      <c r="BN4" s="72"/>
      <c r="BO4" s="72"/>
      <c r="BP4" s="72"/>
      <c r="BQ4" s="72" t="s">
        <v>60</v>
      </c>
      <c r="BR4" s="72"/>
      <c r="BS4" s="72"/>
      <c r="BT4" s="72"/>
      <c r="BU4" s="72"/>
      <c r="BV4" s="72"/>
      <c r="BW4" s="72"/>
      <c r="BX4" s="72"/>
      <c r="BY4" s="72"/>
      <c r="BZ4" s="72"/>
      <c r="CA4" s="72"/>
      <c r="CB4" s="72" t="s">
        <v>61</v>
      </c>
      <c r="CC4" s="72"/>
      <c r="CD4" s="72"/>
      <c r="CE4" s="72"/>
      <c r="CF4" s="72"/>
      <c r="CG4" s="72"/>
      <c r="CH4" s="72"/>
      <c r="CI4" s="72"/>
      <c r="CJ4" s="72"/>
      <c r="CK4" s="72"/>
      <c r="CL4" s="72"/>
      <c r="CM4" s="72" t="s">
        <v>62</v>
      </c>
      <c r="CN4" s="72"/>
      <c r="CO4" s="72"/>
      <c r="CP4" s="72"/>
      <c r="CQ4" s="72"/>
      <c r="CR4" s="72"/>
      <c r="CS4" s="72"/>
      <c r="CT4" s="72"/>
      <c r="CU4" s="72"/>
      <c r="CV4" s="72"/>
      <c r="CW4" s="72"/>
      <c r="CX4" s="72" t="s">
        <v>63</v>
      </c>
      <c r="CY4" s="72"/>
      <c r="CZ4" s="72"/>
      <c r="DA4" s="72"/>
      <c r="DB4" s="72"/>
      <c r="DC4" s="72"/>
      <c r="DD4" s="72"/>
      <c r="DE4" s="72"/>
      <c r="DF4" s="72"/>
      <c r="DG4" s="72"/>
      <c r="DH4" s="72"/>
      <c r="DI4" s="72" t="s">
        <v>64</v>
      </c>
      <c r="DJ4" s="72"/>
      <c r="DK4" s="72"/>
      <c r="DL4" s="72"/>
      <c r="DM4" s="72"/>
      <c r="DN4" s="72"/>
      <c r="DO4" s="72"/>
      <c r="DP4" s="72"/>
      <c r="DQ4" s="72"/>
      <c r="DR4" s="72"/>
      <c r="DS4" s="72"/>
      <c r="DT4" s="72" t="s">
        <v>65</v>
      </c>
      <c r="DU4" s="72"/>
      <c r="DV4" s="72"/>
      <c r="DW4" s="72"/>
      <c r="DX4" s="72"/>
      <c r="DY4" s="72"/>
      <c r="DZ4" s="72"/>
      <c r="EA4" s="72"/>
      <c r="EB4" s="72"/>
      <c r="EC4" s="72"/>
      <c r="ED4" s="72"/>
      <c r="EE4" s="72" t="s">
        <v>66</v>
      </c>
      <c r="EF4" s="72"/>
      <c r="EG4" s="72"/>
      <c r="EH4" s="72"/>
      <c r="EI4" s="72"/>
      <c r="EJ4" s="72"/>
      <c r="EK4" s="72"/>
      <c r="EL4" s="72"/>
      <c r="EM4" s="72"/>
      <c r="EN4" s="72"/>
      <c r="EO4" s="72"/>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2021</v>
      </c>
      <c r="C6" s="19">
        <f t="shared" ref="C6:X6" si="3">C7</f>
        <v>242039</v>
      </c>
      <c r="D6" s="19">
        <f t="shared" si="3"/>
        <v>46</v>
      </c>
      <c r="E6" s="19">
        <f t="shared" si="3"/>
        <v>17</v>
      </c>
      <c r="F6" s="19">
        <f t="shared" si="3"/>
        <v>4</v>
      </c>
      <c r="G6" s="19">
        <f t="shared" si="3"/>
        <v>0</v>
      </c>
      <c r="H6" s="19" t="str">
        <f t="shared" si="3"/>
        <v>三重県　伊勢市</v>
      </c>
      <c r="I6" s="19" t="str">
        <f t="shared" si="3"/>
        <v>法適用</v>
      </c>
      <c r="J6" s="19" t="str">
        <f t="shared" si="3"/>
        <v>下水道事業</v>
      </c>
      <c r="K6" s="19" t="str">
        <f t="shared" si="3"/>
        <v>特定環境保全公共下水道</v>
      </c>
      <c r="L6" s="19" t="str">
        <f t="shared" si="3"/>
        <v>D2</v>
      </c>
      <c r="M6" s="19" t="str">
        <f t="shared" si="3"/>
        <v>非設置</v>
      </c>
      <c r="N6" s="20" t="str">
        <f t="shared" si="3"/>
        <v>-</v>
      </c>
      <c r="O6" s="20">
        <f t="shared" si="3"/>
        <v>75.81</v>
      </c>
      <c r="P6" s="20">
        <f t="shared" si="3"/>
        <v>2.94</v>
      </c>
      <c r="Q6" s="20">
        <f t="shared" si="3"/>
        <v>94.75</v>
      </c>
      <c r="R6" s="20">
        <f t="shared" si="3"/>
        <v>2530</v>
      </c>
      <c r="S6" s="20">
        <f t="shared" si="3"/>
        <v>123189</v>
      </c>
      <c r="T6" s="20">
        <f t="shared" si="3"/>
        <v>208.37</v>
      </c>
      <c r="U6" s="20">
        <f t="shared" si="3"/>
        <v>591.20000000000005</v>
      </c>
      <c r="V6" s="20">
        <f t="shared" si="3"/>
        <v>3605</v>
      </c>
      <c r="W6" s="20">
        <f t="shared" si="3"/>
        <v>1.59</v>
      </c>
      <c r="X6" s="20">
        <f t="shared" si="3"/>
        <v>2267.3000000000002</v>
      </c>
      <c r="Y6" s="21">
        <f>IF(Y7="",NA(),Y7)</f>
        <v>100.5</v>
      </c>
      <c r="Z6" s="21">
        <f t="shared" ref="Z6:AH6" si="4">IF(Z7="",NA(),Z7)</f>
        <v>131.53</v>
      </c>
      <c r="AA6" s="21">
        <f t="shared" si="4"/>
        <v>113.41</v>
      </c>
      <c r="AB6" s="21">
        <f t="shared" si="4"/>
        <v>103.56</v>
      </c>
      <c r="AC6" s="21">
        <f t="shared" si="4"/>
        <v>104.02</v>
      </c>
      <c r="AD6" s="21">
        <f t="shared" si="4"/>
        <v>102.13</v>
      </c>
      <c r="AE6" s="21">
        <f t="shared" si="4"/>
        <v>101.72</v>
      </c>
      <c r="AF6" s="21">
        <f t="shared" si="4"/>
        <v>102.73</v>
      </c>
      <c r="AG6" s="21">
        <f t="shared" si="4"/>
        <v>105.78</v>
      </c>
      <c r="AH6" s="21">
        <f t="shared" si="4"/>
        <v>106.09</v>
      </c>
      <c r="AI6" s="20" t="str">
        <f>IF(AI7="","",IF(AI7="-","【-】","【"&amp;SUBSTITUTE(TEXT(AI7,"#,##0.00"),"-","△")&amp;"】"))</f>
        <v>【105.35】</v>
      </c>
      <c r="AJ6" s="20">
        <f>IF(AJ7="",NA(),AJ7)</f>
        <v>0</v>
      </c>
      <c r="AK6" s="20">
        <f t="shared" ref="AK6:AS6" si="5">IF(AK7="",NA(),AK7)</f>
        <v>0</v>
      </c>
      <c r="AL6" s="20">
        <f t="shared" si="5"/>
        <v>0</v>
      </c>
      <c r="AM6" s="20">
        <f t="shared" si="5"/>
        <v>0</v>
      </c>
      <c r="AN6" s="20">
        <f t="shared" si="5"/>
        <v>0</v>
      </c>
      <c r="AO6" s="21">
        <f t="shared" si="5"/>
        <v>109.51</v>
      </c>
      <c r="AP6" s="21">
        <f t="shared" si="5"/>
        <v>112.88</v>
      </c>
      <c r="AQ6" s="21">
        <f t="shared" si="5"/>
        <v>94.97</v>
      </c>
      <c r="AR6" s="21">
        <f t="shared" si="5"/>
        <v>63.96</v>
      </c>
      <c r="AS6" s="21">
        <f t="shared" si="5"/>
        <v>69.42</v>
      </c>
      <c r="AT6" s="20" t="str">
        <f>IF(AT7="","",IF(AT7="-","【-】","【"&amp;SUBSTITUTE(TEXT(AT7,"#,##0.00"),"-","△")&amp;"】"))</f>
        <v>【63.89】</v>
      </c>
      <c r="AU6" s="21">
        <f>IF(AU7="",NA(),AU7)</f>
        <v>236.3</v>
      </c>
      <c r="AV6" s="21">
        <f t="shared" ref="AV6:BD6" si="6">IF(AV7="",NA(),AV7)</f>
        <v>225.49</v>
      </c>
      <c r="AW6" s="21">
        <f t="shared" si="6"/>
        <v>213.06</v>
      </c>
      <c r="AX6" s="21">
        <f t="shared" si="6"/>
        <v>183.69</v>
      </c>
      <c r="AY6" s="21">
        <f t="shared" si="6"/>
        <v>161.34</v>
      </c>
      <c r="AZ6" s="21">
        <f t="shared" si="6"/>
        <v>47.44</v>
      </c>
      <c r="BA6" s="21">
        <f t="shared" si="6"/>
        <v>49.18</v>
      </c>
      <c r="BB6" s="21">
        <f t="shared" si="6"/>
        <v>47.72</v>
      </c>
      <c r="BC6" s="21">
        <f t="shared" si="6"/>
        <v>44.24</v>
      </c>
      <c r="BD6" s="21">
        <f t="shared" si="6"/>
        <v>43.07</v>
      </c>
      <c r="BE6" s="20" t="str">
        <f>IF(BE7="","",IF(BE7="-","【-】","【"&amp;SUBSTITUTE(TEXT(BE7,"#,##0.00"),"-","△")&amp;"】"))</f>
        <v>【44.07】</v>
      </c>
      <c r="BF6" s="21">
        <f>IF(BF7="",NA(),BF7)</f>
        <v>346.65</v>
      </c>
      <c r="BG6" s="21">
        <f t="shared" ref="BG6:BO6" si="7">IF(BG7="",NA(),BG7)</f>
        <v>185.56</v>
      </c>
      <c r="BH6" s="21">
        <f t="shared" si="7"/>
        <v>282.14</v>
      </c>
      <c r="BI6" s="20">
        <f t="shared" si="7"/>
        <v>0</v>
      </c>
      <c r="BJ6" s="20">
        <f t="shared" si="7"/>
        <v>0</v>
      </c>
      <c r="BK6" s="21">
        <f t="shared" si="7"/>
        <v>1243.71</v>
      </c>
      <c r="BL6" s="21">
        <f t="shared" si="7"/>
        <v>1194.1500000000001</v>
      </c>
      <c r="BM6" s="21">
        <f t="shared" si="7"/>
        <v>1206.79</v>
      </c>
      <c r="BN6" s="21">
        <f t="shared" si="7"/>
        <v>1258.43</v>
      </c>
      <c r="BO6" s="21">
        <f t="shared" si="7"/>
        <v>1163.75</v>
      </c>
      <c r="BP6" s="20" t="str">
        <f>IF(BP7="","",IF(BP7="-","【-】","【"&amp;SUBSTITUTE(TEXT(BP7,"#,##0.00"),"-","△")&amp;"】"))</f>
        <v>【1,201.79】</v>
      </c>
      <c r="BQ6" s="21">
        <f>IF(BQ7="",NA(),BQ7)</f>
        <v>100</v>
      </c>
      <c r="BR6" s="21">
        <f t="shared" ref="BR6:BZ6" si="8">IF(BR7="",NA(),BR7)</f>
        <v>100</v>
      </c>
      <c r="BS6" s="21">
        <f t="shared" si="8"/>
        <v>100</v>
      </c>
      <c r="BT6" s="21">
        <f t="shared" si="8"/>
        <v>84.21</v>
      </c>
      <c r="BU6" s="21">
        <f t="shared" si="8"/>
        <v>90.89</v>
      </c>
      <c r="BV6" s="21">
        <f t="shared" si="8"/>
        <v>74.3</v>
      </c>
      <c r="BW6" s="21">
        <f t="shared" si="8"/>
        <v>72.260000000000005</v>
      </c>
      <c r="BX6" s="21">
        <f t="shared" si="8"/>
        <v>71.84</v>
      </c>
      <c r="BY6" s="21">
        <f t="shared" si="8"/>
        <v>73.36</v>
      </c>
      <c r="BZ6" s="21">
        <f t="shared" si="8"/>
        <v>72.599999999999994</v>
      </c>
      <c r="CA6" s="20" t="str">
        <f>IF(CA7="","",IF(CA7="-","【-】","【"&amp;SUBSTITUTE(TEXT(CA7,"#,##0.00"),"-","△")&amp;"】"))</f>
        <v>【75.31】</v>
      </c>
      <c r="CB6" s="21">
        <f>IF(CB7="",NA(),CB7)</f>
        <v>189.05</v>
      </c>
      <c r="CC6" s="21">
        <f t="shared" ref="CC6:CK6" si="9">IF(CC7="",NA(),CC7)</f>
        <v>188.51</v>
      </c>
      <c r="CD6" s="21">
        <f t="shared" si="9"/>
        <v>189.4</v>
      </c>
      <c r="CE6" s="21">
        <f t="shared" si="9"/>
        <v>208.44</v>
      </c>
      <c r="CF6" s="21">
        <f t="shared" si="9"/>
        <v>196.21</v>
      </c>
      <c r="CG6" s="21">
        <f t="shared" si="9"/>
        <v>221.81</v>
      </c>
      <c r="CH6" s="21">
        <f t="shared" si="9"/>
        <v>230.02</v>
      </c>
      <c r="CI6" s="21">
        <f t="shared" si="9"/>
        <v>228.47</v>
      </c>
      <c r="CJ6" s="21">
        <f t="shared" si="9"/>
        <v>224.88</v>
      </c>
      <c r="CK6" s="21">
        <f t="shared" si="9"/>
        <v>228.64</v>
      </c>
      <c r="CL6" s="20" t="str">
        <f>IF(CL7="","",IF(CL7="-","【-】","【"&amp;SUBSTITUTE(TEXT(CL7,"#,##0.00"),"-","△")&amp;"】"))</f>
        <v>【216.39】</v>
      </c>
      <c r="CM6" s="21">
        <f>IF(CM7="",NA(),CM7)</f>
        <v>62</v>
      </c>
      <c r="CN6" s="21">
        <f t="shared" ref="CN6:CV6" si="10">IF(CN7="",NA(),CN7)</f>
        <v>59.84</v>
      </c>
      <c r="CO6" s="21">
        <f t="shared" si="10"/>
        <v>59.5</v>
      </c>
      <c r="CP6" s="21">
        <f t="shared" si="10"/>
        <v>51.53</v>
      </c>
      <c r="CQ6" s="21">
        <f t="shared" si="10"/>
        <v>53.66</v>
      </c>
      <c r="CR6" s="21">
        <f t="shared" si="10"/>
        <v>43.36</v>
      </c>
      <c r="CS6" s="21">
        <f t="shared" si="10"/>
        <v>42.56</v>
      </c>
      <c r="CT6" s="21">
        <f t="shared" si="10"/>
        <v>42.47</v>
      </c>
      <c r="CU6" s="21">
        <f t="shared" si="10"/>
        <v>42.4</v>
      </c>
      <c r="CV6" s="21">
        <f t="shared" si="10"/>
        <v>42.28</v>
      </c>
      <c r="CW6" s="20" t="str">
        <f>IF(CW7="","",IF(CW7="-","【-】","【"&amp;SUBSTITUTE(TEXT(CW7,"#,##0.00"),"-","△")&amp;"】"))</f>
        <v>【42.57】</v>
      </c>
      <c r="CX6" s="21">
        <f>IF(CX7="",NA(),CX7)</f>
        <v>95.89</v>
      </c>
      <c r="CY6" s="21">
        <f t="shared" ref="CY6:DG6" si="11">IF(CY7="",NA(),CY7)</f>
        <v>96.27</v>
      </c>
      <c r="CZ6" s="21">
        <f t="shared" si="11"/>
        <v>96.62</v>
      </c>
      <c r="DA6" s="21">
        <f t="shared" si="11"/>
        <v>97.6</v>
      </c>
      <c r="DB6" s="21">
        <f t="shared" si="11"/>
        <v>98.89</v>
      </c>
      <c r="DC6" s="21">
        <f t="shared" si="11"/>
        <v>83.06</v>
      </c>
      <c r="DD6" s="21">
        <f t="shared" si="11"/>
        <v>83.32</v>
      </c>
      <c r="DE6" s="21">
        <f t="shared" si="11"/>
        <v>83.75</v>
      </c>
      <c r="DF6" s="21">
        <f t="shared" si="11"/>
        <v>84.19</v>
      </c>
      <c r="DG6" s="21">
        <f t="shared" si="11"/>
        <v>84.34</v>
      </c>
      <c r="DH6" s="20" t="str">
        <f>IF(DH7="","",IF(DH7="-","【-】","【"&amp;SUBSTITUTE(TEXT(DH7,"#,##0.00"),"-","△")&amp;"】"))</f>
        <v>【85.24】</v>
      </c>
      <c r="DI6" s="21">
        <f>IF(DI7="",NA(),DI7)</f>
        <v>35.32</v>
      </c>
      <c r="DJ6" s="21">
        <f t="shared" ref="DJ6:DR6" si="12">IF(DJ7="",NA(),DJ7)</f>
        <v>37.75</v>
      </c>
      <c r="DK6" s="21">
        <f t="shared" si="12"/>
        <v>40</v>
      </c>
      <c r="DL6" s="21">
        <f t="shared" si="12"/>
        <v>41.75</v>
      </c>
      <c r="DM6" s="21">
        <f t="shared" si="12"/>
        <v>43.57</v>
      </c>
      <c r="DN6" s="21">
        <f t="shared" si="12"/>
        <v>23.93</v>
      </c>
      <c r="DO6" s="21">
        <f t="shared" si="12"/>
        <v>24.68</v>
      </c>
      <c r="DP6" s="21">
        <f t="shared" si="12"/>
        <v>24.68</v>
      </c>
      <c r="DQ6" s="21">
        <f t="shared" si="12"/>
        <v>21.36</v>
      </c>
      <c r="DR6" s="21">
        <f t="shared" si="12"/>
        <v>22.79</v>
      </c>
      <c r="DS6" s="20" t="str">
        <f>IF(DS7="","",IF(DS7="-","【-】","【"&amp;SUBSTITUTE(TEXT(DS7,"#,##0.00"),"-","△")&amp;"】"))</f>
        <v>【25.87】</v>
      </c>
      <c r="DT6" s="20">
        <f>IF(DT7="",NA(),DT7)</f>
        <v>0</v>
      </c>
      <c r="DU6" s="20">
        <f t="shared" ref="DU6:EC6" si="13">IF(DU7="",NA(),DU7)</f>
        <v>0</v>
      </c>
      <c r="DV6" s="20">
        <f t="shared" si="13"/>
        <v>0</v>
      </c>
      <c r="DW6" s="20">
        <f t="shared" si="13"/>
        <v>0</v>
      </c>
      <c r="DX6" s="20">
        <f t="shared" si="13"/>
        <v>0</v>
      </c>
      <c r="DY6" s="20">
        <f t="shared" si="13"/>
        <v>0</v>
      </c>
      <c r="DZ6" s="21">
        <f t="shared" si="13"/>
        <v>0.01</v>
      </c>
      <c r="EA6" s="21">
        <f t="shared" si="13"/>
        <v>8.6199999999999992</v>
      </c>
      <c r="EB6" s="21">
        <f t="shared" si="13"/>
        <v>0.01</v>
      </c>
      <c r="EC6" s="21">
        <f t="shared" si="13"/>
        <v>0.01</v>
      </c>
      <c r="ED6" s="20" t="str">
        <f>IF(ED7="","",IF(ED7="-","【-】","【"&amp;SUBSTITUTE(TEXT(ED7,"#,##0.00"),"-","△")&amp;"】"))</f>
        <v>【0.01】</v>
      </c>
      <c r="EE6" s="20">
        <f>IF(EE7="",NA(),EE7)</f>
        <v>0</v>
      </c>
      <c r="EF6" s="20">
        <f t="shared" ref="EF6:EN6" si="14">IF(EF7="",NA(),EF7)</f>
        <v>0</v>
      </c>
      <c r="EG6" s="20">
        <f t="shared" si="14"/>
        <v>0</v>
      </c>
      <c r="EH6" s="20">
        <f t="shared" si="14"/>
        <v>0</v>
      </c>
      <c r="EI6" s="20">
        <f t="shared" si="14"/>
        <v>0</v>
      </c>
      <c r="EJ6" s="21">
        <f t="shared" si="14"/>
        <v>0.09</v>
      </c>
      <c r="EK6" s="21">
        <f t="shared" si="14"/>
        <v>0.13</v>
      </c>
      <c r="EL6" s="21">
        <f t="shared" si="14"/>
        <v>0.36</v>
      </c>
      <c r="EM6" s="21">
        <f t="shared" si="14"/>
        <v>0.39</v>
      </c>
      <c r="EN6" s="21">
        <f t="shared" si="14"/>
        <v>0.1</v>
      </c>
      <c r="EO6" s="20" t="str">
        <f>IF(EO7="","",IF(EO7="-","【-】","【"&amp;SUBSTITUTE(TEXT(EO7,"#,##0.00"),"-","△")&amp;"】"))</f>
        <v>【0.15】</v>
      </c>
    </row>
    <row r="7" spans="1:148" s="22" customFormat="1" x14ac:dyDescent="0.15">
      <c r="A7" s="14"/>
      <c r="B7" s="23">
        <v>2021</v>
      </c>
      <c r="C7" s="23">
        <v>242039</v>
      </c>
      <c r="D7" s="23">
        <v>46</v>
      </c>
      <c r="E7" s="23">
        <v>17</v>
      </c>
      <c r="F7" s="23">
        <v>4</v>
      </c>
      <c r="G7" s="23">
        <v>0</v>
      </c>
      <c r="H7" s="23" t="s">
        <v>96</v>
      </c>
      <c r="I7" s="23" t="s">
        <v>97</v>
      </c>
      <c r="J7" s="23" t="s">
        <v>98</v>
      </c>
      <c r="K7" s="23" t="s">
        <v>99</v>
      </c>
      <c r="L7" s="23" t="s">
        <v>100</v>
      </c>
      <c r="M7" s="23" t="s">
        <v>101</v>
      </c>
      <c r="N7" s="24" t="s">
        <v>102</v>
      </c>
      <c r="O7" s="24">
        <v>75.81</v>
      </c>
      <c r="P7" s="24">
        <v>2.94</v>
      </c>
      <c r="Q7" s="24">
        <v>94.75</v>
      </c>
      <c r="R7" s="24">
        <v>2530</v>
      </c>
      <c r="S7" s="24">
        <v>123189</v>
      </c>
      <c r="T7" s="24">
        <v>208.37</v>
      </c>
      <c r="U7" s="24">
        <v>591.20000000000005</v>
      </c>
      <c r="V7" s="24">
        <v>3605</v>
      </c>
      <c r="W7" s="24">
        <v>1.59</v>
      </c>
      <c r="X7" s="24">
        <v>2267.3000000000002</v>
      </c>
      <c r="Y7" s="24">
        <v>100.5</v>
      </c>
      <c r="Z7" s="24">
        <v>131.53</v>
      </c>
      <c r="AA7" s="24">
        <v>113.41</v>
      </c>
      <c r="AB7" s="24">
        <v>103.56</v>
      </c>
      <c r="AC7" s="24">
        <v>104.02</v>
      </c>
      <c r="AD7" s="24">
        <v>102.13</v>
      </c>
      <c r="AE7" s="24">
        <v>101.72</v>
      </c>
      <c r="AF7" s="24">
        <v>102.73</v>
      </c>
      <c r="AG7" s="24">
        <v>105.78</v>
      </c>
      <c r="AH7" s="24">
        <v>106.09</v>
      </c>
      <c r="AI7" s="24">
        <v>105.35</v>
      </c>
      <c r="AJ7" s="24">
        <v>0</v>
      </c>
      <c r="AK7" s="24">
        <v>0</v>
      </c>
      <c r="AL7" s="24">
        <v>0</v>
      </c>
      <c r="AM7" s="24">
        <v>0</v>
      </c>
      <c r="AN7" s="24">
        <v>0</v>
      </c>
      <c r="AO7" s="24">
        <v>109.51</v>
      </c>
      <c r="AP7" s="24">
        <v>112.88</v>
      </c>
      <c r="AQ7" s="24">
        <v>94.97</v>
      </c>
      <c r="AR7" s="24">
        <v>63.96</v>
      </c>
      <c r="AS7" s="24">
        <v>69.42</v>
      </c>
      <c r="AT7" s="24">
        <v>63.89</v>
      </c>
      <c r="AU7" s="24">
        <v>236.3</v>
      </c>
      <c r="AV7" s="24">
        <v>225.49</v>
      </c>
      <c r="AW7" s="24">
        <v>213.06</v>
      </c>
      <c r="AX7" s="24">
        <v>183.69</v>
      </c>
      <c r="AY7" s="24">
        <v>161.34</v>
      </c>
      <c r="AZ7" s="24">
        <v>47.44</v>
      </c>
      <c r="BA7" s="24">
        <v>49.18</v>
      </c>
      <c r="BB7" s="24">
        <v>47.72</v>
      </c>
      <c r="BC7" s="24">
        <v>44.24</v>
      </c>
      <c r="BD7" s="24">
        <v>43.07</v>
      </c>
      <c r="BE7" s="24">
        <v>44.07</v>
      </c>
      <c r="BF7" s="24">
        <v>346.65</v>
      </c>
      <c r="BG7" s="24">
        <v>185.56</v>
      </c>
      <c r="BH7" s="24">
        <v>282.14</v>
      </c>
      <c r="BI7" s="24">
        <v>0</v>
      </c>
      <c r="BJ7" s="24">
        <v>0</v>
      </c>
      <c r="BK7" s="24">
        <v>1243.71</v>
      </c>
      <c r="BL7" s="24">
        <v>1194.1500000000001</v>
      </c>
      <c r="BM7" s="24">
        <v>1206.79</v>
      </c>
      <c r="BN7" s="24">
        <v>1258.43</v>
      </c>
      <c r="BO7" s="24">
        <v>1163.75</v>
      </c>
      <c r="BP7" s="24">
        <v>1201.79</v>
      </c>
      <c r="BQ7" s="24">
        <v>100</v>
      </c>
      <c r="BR7" s="24">
        <v>100</v>
      </c>
      <c r="BS7" s="24">
        <v>100</v>
      </c>
      <c r="BT7" s="24">
        <v>84.21</v>
      </c>
      <c r="BU7" s="24">
        <v>90.89</v>
      </c>
      <c r="BV7" s="24">
        <v>74.3</v>
      </c>
      <c r="BW7" s="24">
        <v>72.260000000000005</v>
      </c>
      <c r="BX7" s="24">
        <v>71.84</v>
      </c>
      <c r="BY7" s="24">
        <v>73.36</v>
      </c>
      <c r="BZ7" s="24">
        <v>72.599999999999994</v>
      </c>
      <c r="CA7" s="24">
        <v>75.31</v>
      </c>
      <c r="CB7" s="24">
        <v>189.05</v>
      </c>
      <c r="CC7" s="24">
        <v>188.51</v>
      </c>
      <c r="CD7" s="24">
        <v>189.4</v>
      </c>
      <c r="CE7" s="24">
        <v>208.44</v>
      </c>
      <c r="CF7" s="24">
        <v>196.21</v>
      </c>
      <c r="CG7" s="24">
        <v>221.81</v>
      </c>
      <c r="CH7" s="24">
        <v>230.02</v>
      </c>
      <c r="CI7" s="24">
        <v>228.47</v>
      </c>
      <c r="CJ7" s="24">
        <v>224.88</v>
      </c>
      <c r="CK7" s="24">
        <v>228.64</v>
      </c>
      <c r="CL7" s="24">
        <v>216.39</v>
      </c>
      <c r="CM7" s="24">
        <v>62</v>
      </c>
      <c r="CN7" s="24">
        <v>59.84</v>
      </c>
      <c r="CO7" s="24">
        <v>59.5</v>
      </c>
      <c r="CP7" s="24">
        <v>51.53</v>
      </c>
      <c r="CQ7" s="24">
        <v>53.66</v>
      </c>
      <c r="CR7" s="24">
        <v>43.36</v>
      </c>
      <c r="CS7" s="24">
        <v>42.56</v>
      </c>
      <c r="CT7" s="24">
        <v>42.47</v>
      </c>
      <c r="CU7" s="24">
        <v>42.4</v>
      </c>
      <c r="CV7" s="24">
        <v>42.28</v>
      </c>
      <c r="CW7" s="24">
        <v>42.57</v>
      </c>
      <c r="CX7" s="24">
        <v>95.89</v>
      </c>
      <c r="CY7" s="24">
        <v>96.27</v>
      </c>
      <c r="CZ7" s="24">
        <v>96.62</v>
      </c>
      <c r="DA7" s="24">
        <v>97.6</v>
      </c>
      <c r="DB7" s="24">
        <v>98.89</v>
      </c>
      <c r="DC7" s="24">
        <v>83.06</v>
      </c>
      <c r="DD7" s="24">
        <v>83.32</v>
      </c>
      <c r="DE7" s="24">
        <v>83.75</v>
      </c>
      <c r="DF7" s="24">
        <v>84.19</v>
      </c>
      <c r="DG7" s="24">
        <v>84.34</v>
      </c>
      <c r="DH7" s="24">
        <v>85.24</v>
      </c>
      <c r="DI7" s="24">
        <v>35.32</v>
      </c>
      <c r="DJ7" s="24">
        <v>37.75</v>
      </c>
      <c r="DK7" s="24">
        <v>40</v>
      </c>
      <c r="DL7" s="24">
        <v>41.75</v>
      </c>
      <c r="DM7" s="24">
        <v>43.57</v>
      </c>
      <c r="DN7" s="24">
        <v>23.93</v>
      </c>
      <c r="DO7" s="24">
        <v>24.68</v>
      </c>
      <c r="DP7" s="24">
        <v>24.68</v>
      </c>
      <c r="DQ7" s="24">
        <v>21.36</v>
      </c>
      <c r="DR7" s="24">
        <v>22.79</v>
      </c>
      <c r="DS7" s="24">
        <v>25.87</v>
      </c>
      <c r="DT7" s="24">
        <v>0</v>
      </c>
      <c r="DU7" s="24">
        <v>0</v>
      </c>
      <c r="DV7" s="24">
        <v>0</v>
      </c>
      <c r="DW7" s="24">
        <v>0</v>
      </c>
      <c r="DX7" s="24">
        <v>0</v>
      </c>
      <c r="DY7" s="24">
        <v>0</v>
      </c>
      <c r="DZ7" s="24">
        <v>0.01</v>
      </c>
      <c r="EA7" s="24">
        <v>8.6199999999999992</v>
      </c>
      <c r="EB7" s="24">
        <v>0.01</v>
      </c>
      <c r="EC7" s="24">
        <v>0.01</v>
      </c>
      <c r="ED7" s="24">
        <v>0.01</v>
      </c>
      <c r="EE7" s="24">
        <v>0</v>
      </c>
      <c r="EF7" s="24">
        <v>0</v>
      </c>
      <c r="EG7" s="24">
        <v>0</v>
      </c>
      <c r="EH7" s="24">
        <v>0</v>
      </c>
      <c r="EI7" s="24">
        <v>0</v>
      </c>
      <c r="EJ7" s="24">
        <v>0.09</v>
      </c>
      <c r="EK7" s="24">
        <v>0.13</v>
      </c>
      <c r="EL7" s="24">
        <v>0.36</v>
      </c>
      <c r="EM7" s="24">
        <v>0.39</v>
      </c>
      <c r="EN7" s="24">
        <v>0.1</v>
      </c>
      <c r="EO7" s="24">
        <v>0.15</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 t="shared" ref="B10:C10" si="15">DATEVALUE($B7+12-B11&amp;"/1/"&amp;B12)</f>
        <v>47119</v>
      </c>
      <c r="C10" s="27">
        <f t="shared" si="15"/>
        <v>47484</v>
      </c>
      <c r="D10" s="28">
        <f>DATEVALUE($B7+12-D11&amp;"/1/"&amp;D12)</f>
        <v>47849</v>
      </c>
      <c r="E10" s="28">
        <f>DATEVALUE($B7+12-E11&amp;"/1/"&amp;E12)</f>
        <v>48215</v>
      </c>
      <c r="F10" s="28">
        <f>DATEVALUE($B7+12-F11&amp;"/1/"&amp;F12)</f>
        <v>48582</v>
      </c>
    </row>
    <row r="11" spans="1:148" x14ac:dyDescent="0.15">
      <c r="B11">
        <v>4</v>
      </c>
      <c r="C11">
        <v>3</v>
      </c>
      <c r="D11">
        <v>2</v>
      </c>
      <c r="E11">
        <v>1</v>
      </c>
      <c r="F11">
        <v>0</v>
      </c>
      <c r="G11" t="s">
        <v>108</v>
      </c>
    </row>
    <row r="12" spans="1:148" x14ac:dyDescent="0.15">
      <c r="B12">
        <v>1</v>
      </c>
      <c r="C12">
        <v>1</v>
      </c>
      <c r="D12">
        <v>1</v>
      </c>
      <c r="E12">
        <v>2</v>
      </c>
      <c r="F12">
        <v>3</v>
      </c>
      <c r="G12" t="s">
        <v>109</v>
      </c>
    </row>
    <row r="13" spans="1:148" x14ac:dyDescent="0.15">
      <c r="B13" t="s">
        <v>110</v>
      </c>
      <c r="C13" t="s">
        <v>110</v>
      </c>
      <c r="D13" t="s">
        <v>111</v>
      </c>
      <c r="E13" t="s">
        <v>112</v>
      </c>
      <c r="F13" t="s">
        <v>111</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辻井 哲也</cp:lastModifiedBy>
  <cp:lastPrinted>2023-01-27T00:00:51Z</cp:lastPrinted>
  <dcterms:created xsi:type="dcterms:W3CDTF">2023-01-12T23:39:46Z</dcterms:created>
  <dcterms:modified xsi:type="dcterms:W3CDTF">2023-01-27T00:01:03Z</dcterms:modified>
  <cp:category/>
</cp:coreProperties>
</file>