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192.168.117.231\共有フォルダ\財務会計共有\020 総務課\030 企画経営\① 共有\04 決算統計\公営企業に係る経営比較分析表\R4作成_R3決算分\経営比較分析表（R3決算）\【経営比較分析表】2021_242098_46_060\【経営比較分析表】2021_242098_46_060\記入済み\"/>
    </mc:Choice>
  </mc:AlternateContent>
  <xr:revisionPtr revIDLastSave="0" documentId="13_ncr:1_{148B81F0-2B22-48A5-BF69-0BD803C4D7D3}" xr6:coauthVersionLast="36" xr6:coauthVersionMax="36" xr10:uidLastSave="{00000000-0000-0000-0000-000000000000}"/>
  <workbookProtection workbookAlgorithmName="SHA-512" workbookHashValue="W2t7c+k4aVqX9Sw1Gc/M1nyJfRGydOliwwX/D/YGGPBnlb6HqEjr2HMwkK2mXqPtcPfFR2Rja7hrgGQkQOeA6w==" workbookSaltValue="xmLW1t27aPdQV24KnnNrFA==" workbookSpinCount="100000" lockStructure="1"/>
  <bookViews>
    <workbookView xWindow="0" yWindow="0" windowWidth="25200" windowHeight="1168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HM78" i="4"/>
  <c r="CS78" i="4"/>
  <c r="BX54" i="4"/>
  <c r="BX32" i="4"/>
  <c r="MN54" i="4"/>
  <c r="MN32" i="4"/>
  <c r="IZ32" i="4"/>
  <c r="FL54" i="4"/>
  <c r="FL32" i="4"/>
  <c r="C11" i="5"/>
  <c r="D11" i="5"/>
  <c r="E11" i="5"/>
  <c r="B11" i="5"/>
  <c r="DS54" i="4" l="1"/>
  <c r="AE54" i="4"/>
  <c r="AE32" i="4"/>
  <c r="KU54" i="4"/>
  <c r="KU32" i="4"/>
  <c r="KC78" i="4"/>
  <c r="HG54" i="4"/>
  <c r="HG32" i="4"/>
  <c r="FH78" i="4"/>
  <c r="DS32" i="4"/>
  <c r="AN78" i="4"/>
  <c r="IK32" i="4"/>
  <c r="LO78" i="4"/>
  <c r="IK54" i="4"/>
  <c r="GT78" i="4"/>
  <c r="EW54" i="4"/>
  <c r="EW32" i="4"/>
  <c r="BZ78" i="4"/>
  <c r="BI54" i="4"/>
  <c r="BI32" i="4"/>
  <c r="LY54" i="4"/>
  <c r="LY32" i="4"/>
  <c r="JJ78" i="4"/>
  <c r="GR32" i="4"/>
  <c r="DD54" i="4"/>
  <c r="EO78" i="4"/>
  <c r="U78" i="4"/>
  <c r="P54" i="4"/>
  <c r="P32" i="4"/>
  <c r="KF54" i="4"/>
  <c r="KF32" i="4"/>
  <c r="GR54" i="4"/>
  <c r="DD32" i="4"/>
  <c r="BG78" i="4"/>
  <c r="AT32" i="4"/>
  <c r="LJ54" i="4"/>
  <c r="KV78" i="4"/>
  <c r="HV54" i="4"/>
  <c r="HV32" i="4"/>
  <c r="GA78" i="4"/>
  <c r="EH54" i="4"/>
  <c r="EH32" i="4"/>
  <c r="AT54" i="4"/>
  <c r="LJ32" i="4"/>
</calcChain>
</file>

<file path=xl/sharedStrings.xml><?xml version="1.0" encoding="utf-8"?>
<sst xmlns="http://schemas.openxmlformats.org/spreadsheetml/2006/main" count="325" uniqueCount="200">
  <si>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</si>
  <si>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</si>
  <si>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</si>
  <si>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</si>
  <si>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</si>
  <si>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</si>
  <si>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</si>
  <si>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</si>
  <si>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</si>
  <si>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</si>
  <si>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</si>
  <si>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</si>
  <si>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</si>
  <si>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</si>
  <si>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</si>
  <si>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</si>
  <si>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</si>
  <si>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</si>
  <si>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</si>
  <si>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</si>
  <si>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</si>
  <si>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</si>
  <si>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</si>
  <si>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</si>
  <si>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</si>
  <si>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</si>
  <si>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</si>
  <si>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</si>
  <si>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</si>
  <si>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</si>
  <si>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</si>
  <si>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</si>
  <si>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</si>
  <si>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</si>
  <si>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</si>
  <si>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</si>
  <si>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</si>
  <si>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</si>
  <si>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</si>
  <si>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</si>
  <si>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</si>
  <si>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</si>
  <si>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</si>
  <si>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</si>
  <si>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</si>
  <si>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</si>
  <si>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</si>
  <si>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</si>
  <si>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</si>
  <si>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</si>
  <si>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</si>
  <si>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</si>
  <si>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</si>
  <si>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</si>
  <si>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</si>
  <si>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</si>
  <si>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</si>
  <si>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</si>
  <si>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</si>
  <si>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</si>
  <si>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</si>
  <si>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</si>
  <si>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</si>
  <si>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</si>
  <si>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</si>
  <si>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</si>
  <si>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</si>
  <si>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</si>
  <si>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</si>
  <si>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</si>
  <si>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</si>
  <si>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</si>
  <si>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</si>
  <si>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</si>
  <si>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</si>
  <si>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</si>
  <si>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</si>
  <si>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</si>
  <si>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</si>
  <si>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</si>
  <si>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</si>
  <si>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</si>
  <si>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</si>
  <si>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</si>
  <si>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</si>
  <si>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</si>
  <si>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</si>
  <si>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</si>
  <si>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</si>
  <si>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</si>
  <si>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</si>
  <si>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</si>
  <si>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</si>
  <si>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</si>
  <si>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</si>
  <si>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</si>
  <si>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</si>
  <si>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</si>
  <si>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</si>
  <si>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</si>
  <si>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</si>
  <si>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</si>
  <si>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</si>
  <si>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</si>
  <si>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</si>
  <si>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</si>
  <si>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</si>
  <si>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</si>
  <si>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</si>
  <si>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</si>
  <si>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</si>
  <si>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</si>
  <si>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</si>
  <si>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</si>
  <si>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</si>
  <si>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</si>
  <si>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</si>
  <si>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</si>
  <si>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</si>
  <si>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</si>
  <si>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</si>
  <si>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</si>
  <si>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</si>
  <si>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</si>
  <si>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</si>
  <si>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</si>
  <si>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</si>
  <si>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</si>
  <si>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</si>
  <si>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</si>
  <si>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</si>
  <si>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</si>
  <si>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</si>
  <si>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</si>
  <si>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</si>
  <si>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</si>
  <si>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</si>
  <si>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</si>
  <si>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</si>
  <si>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</si>
  <si>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</si>
  <si>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</si>
  <si>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</si>
  <si>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</si>
  <si>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</si>
  <si>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</si>
  <si>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</si>
  <si>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</si>
  <si>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</si>
  <si>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</si>
  <si>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</si>
  <si>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</si>
  <si>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</si>
  <si>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</si>
  <si>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</si>
  <si>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</si>
  <si>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</si>
  <si>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</si>
  <si>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</si>
  <si>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</si>
  <si>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</si>
  <si>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</si>
  <si>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</si>
  <si>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</si>
  <si>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</si>
  <si>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</si>
  <si>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</si>
  <si>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</si>
  <si>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</si>
  <si>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</si>
  <si>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</si>
  <si>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</si>
  <si>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</si>
  <si>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</si>
  <si>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</si>
  <si>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</si>
  <si>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</si>
  <si>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</si>
  <si>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尾鷲市</t>
  </si>
  <si>
    <t>尾鷲総合病院</t>
  </si>
  <si>
    <t>当然財務</t>
  </si>
  <si>
    <t>病院事業</t>
  </si>
  <si>
    <t>一般病院</t>
  </si>
  <si>
    <t>200床以上～300床未満</t>
  </si>
  <si>
    <t>非設置</t>
  </si>
  <si>
    <t>直営</t>
  </si>
  <si>
    <t>対象</t>
  </si>
  <si>
    <t>ド 透 I 未 訓 ガ</t>
  </si>
  <si>
    <t>救 臨 へ 災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</si>
  <si>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</si>
  <si>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</si>
  <si>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</si>
  <si>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</si>
  <si>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</si>
  <si>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</si>
  <si>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</si>
  <si>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東紀州区域地域医療構想における基幹病院である尾鷲総合病院は、三重県南部に位置する東紀州地域の中核病院として、また紀北地区唯一の公立病院として、
・二次救急医療機関として365日24時間体制によ
　る紀北地区の救急患者の受入れ
・採算を取ることが難しく、紀北地区で民間病院
　が行っていない周産期医療等の提供
・リニアック・ＣＴ・ＭＲＩ等を活用した高度医
　療の提供
・災害拠点病院としての受入体制の構築
などを行っており、地域医療の中心として住民の健康を支えています。</t>
    <rPh sb="139" eb="140">
      <t>オコナ</t>
    </rPh>
    <rPh sb="150" eb="151">
      <t>トウ</t>
    </rPh>
    <phoneticPr fontId="5"/>
  </si>
  <si>
    <t>　経常収支比率は、３年連続経常黒字を確保し、またＲ２・Ｒ３はコロナウイルス感染症患者受入指定病院として、国のコロナ対策補助金があったため前年度より13.7ポイント上昇しました。ただし補助を除くと大幅な経常赤字であったため、経営の健全性は低下しました。
　病院の本業を示す医業収支比率は、Ｒ２からＤＰＣ制度に参加したことにより、入院患者１人１日当たりの単価は２年連続で上昇しましたが、全国的な傾向と同様にコロナウイルス感染症の影響により、入院・外来ともに患者数が大幅に減少したため、医業収支比率は3.7ポイント下降し、医業赤字となりました。</t>
    <rPh sb="97" eb="99">
      <t>オオハバ</t>
    </rPh>
    <rPh sb="111" eb="113">
      <t>ケイエイ</t>
    </rPh>
    <rPh sb="114" eb="117">
      <t>ケンゼンセイ</t>
    </rPh>
    <rPh sb="118" eb="120">
      <t>テイカ</t>
    </rPh>
    <rPh sb="179" eb="180">
      <t>ネン</t>
    </rPh>
    <rPh sb="180" eb="182">
      <t>レンゾク</t>
    </rPh>
    <phoneticPr fontId="5"/>
  </si>
  <si>
    <t>　尾鷲総合病院の資産のうち、Ｓ44年に完成した外来棟は52年以上が経過し、またＨ８年度に完成した入院棟は25年以上が経過しているため、年々資産価値が減少しています。有形固定資産減価償却率は、類似病院平均値を約15ポイント上回るなど、全体的に老朽化が進んでいます。
　器械備品減価償却率については、Ｒ３に放射線治療装置及び電子カルテを更新したことにより、前年度より23.9ポイント下降し、類似病院平均値より約18ポイント下回っています。
　１床当たり有形固定資産は、過去５年間はほぼ同額となっていますが、類似病院平均値が年々上昇しているため、他病院より投資額は抑えられています。</t>
    <rPh sb="151" eb="154">
      <t>ホウシャセン</t>
    </rPh>
    <rPh sb="154" eb="156">
      <t>チリョウ</t>
    </rPh>
    <rPh sb="156" eb="158">
      <t>ソウチ</t>
    </rPh>
    <rPh sb="158" eb="159">
      <t>オヨ</t>
    </rPh>
    <rPh sb="160" eb="162">
      <t>デンシ</t>
    </rPh>
    <rPh sb="166" eb="168">
      <t>コウシン</t>
    </rPh>
    <rPh sb="176" eb="179">
      <t>ゼンネンド</t>
    </rPh>
    <rPh sb="189" eb="191">
      <t>カコウ</t>
    </rPh>
    <rPh sb="209" eb="210">
      <t>シタ</t>
    </rPh>
    <phoneticPr fontId="5"/>
  </si>
  <si>
    <t>　Ｒ２年３月に見直しを行った尾鷲総合病院新改革プランに基づき、Ｒ１に療養病棟を地域包括ケア病棟に転棟、Ｒ２にＤＰＣ制度に参加したことにより、入院患者１人１日当たりの診療単価が上昇する等、収益の確保に努めましたが、コロナウイルス感染症の影響が続いたことから入院・外来ともに大幅に患者数が減少したため、医業収益についても２年連続で減少しました。
　Ｒ４以降もコロナの影響が続いていますが、補助を除いても経常黒字となるための取組みを進め、経営の安定化を目指します。
　現有資産については、全体的に老朽化が進んでいることから、現在策定中の経営強化プランに基づき、今後、計画的に更新していく必要があります。</t>
    <rPh sb="159" eb="160">
      <t>ネン</t>
    </rPh>
    <rPh sb="160" eb="162">
      <t>レンゾク</t>
    </rPh>
    <rPh sb="216" eb="218">
      <t>ケイエイ</t>
    </rPh>
    <rPh sb="219" eb="222">
      <t>アンテイカ</t>
    </rPh>
    <rPh sb="223" eb="225">
      <t>メザ</t>
    </rPh>
    <rPh sb="259" eb="261">
      <t>ゲンザイ</t>
    </rPh>
    <rPh sb="261" eb="264">
      <t>サクテイチュウ</t>
    </rPh>
    <rPh sb="265" eb="267">
      <t>ケイエイ</t>
    </rPh>
    <rPh sb="267" eb="269">
      <t>キョウカ</t>
    </rPh>
    <rPh sb="273" eb="274">
      <t>モト</t>
    </rPh>
    <rPh sb="277" eb="279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</si>
</sst>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70.900000000000006</c:v>
                </c:pt>
                <c:pt idx="2">
                  <c:v>70.900000000000006</c:v>
                </c:pt>
                <c:pt idx="3">
                  <c:v>56</c:v>
                </c:pt>
                <c:pt idx="4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C-4E7C-B453-778DBCE2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</c:v>
                </c:pt>
                <c:pt idx="1">
                  <c:v>72.099999999999994</c:v>
                </c:pt>
                <c:pt idx="2">
                  <c:v>72.900000000000006</c:v>
                </c:pt>
                <c:pt idx="3">
                  <c:v>64.5</c:v>
                </c:pt>
                <c:pt idx="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C-4E7C-B453-778DBCE2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15860</c:v>
                </c:pt>
                <c:pt idx="1">
                  <c:v>15719</c:v>
                </c:pt>
                <c:pt idx="2">
                  <c:v>15217</c:v>
                </c:pt>
                <c:pt idx="3">
                  <c:v>15357</c:v>
                </c:pt>
                <c:pt idx="4">
                  <c:v>15321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D-4DD9-979B-D78363166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12309</c:v>
                </c:pt>
                <c:pt idx="1">
                  <c:v>12502</c:v>
                </c:pt>
                <c:pt idx="2">
                  <c:v>12970</c:v>
                </c:pt>
                <c:pt idx="3">
                  <c:v>13767</c:v>
                </c:pt>
                <c:pt idx="4">
                  <c:v>14046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D-4DD9-979B-D78363166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30090</c:v>
                </c:pt>
                <c:pt idx="1">
                  <c:v>31909</c:v>
                </c:pt>
                <c:pt idx="2">
                  <c:v>33645</c:v>
                </c:pt>
                <c:pt idx="3">
                  <c:v>36487</c:v>
                </c:pt>
                <c:pt idx="4">
                  <c:v>37901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1-475B-A49C-96EDD66D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45494</c:v>
                </c:pt>
                <c:pt idx="1">
                  <c:v>47924</c:v>
                </c:pt>
                <c:pt idx="2">
                  <c:v>48807</c:v>
                </c:pt>
                <c:pt idx="3">
                  <c:v>51594</c:v>
                </c:pt>
                <c:pt idx="4">
                  <c:v>53805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1-475B-A49C-96EDD66D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72.5</c:v>
                </c:pt>
                <c:pt idx="1">
                  <c:v>77.8</c:v>
                </c:pt>
                <c:pt idx="2">
                  <c:v>75.099999999999994</c:v>
                </c:pt>
                <c:pt idx="3">
                  <c:v>70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9-49E2-9BCB-277F423A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90.8</c:v>
                </c:pt>
                <c:pt idx="2">
                  <c:v>81.900000000000006</c:v>
                </c:pt>
                <c:pt idx="3">
                  <c:v>91.6</c:v>
                </c:pt>
                <c:pt idx="4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9-49E2-9BCB-277F423A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90.6</c:v>
                </c:pt>
                <c:pt idx="1">
                  <c:v>90.3</c:v>
                </c:pt>
                <c:pt idx="2">
                  <c:v>96.7</c:v>
                </c:pt>
                <c:pt idx="3">
                  <c:v>89.6</c:v>
                </c:pt>
                <c:pt idx="4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3-4094-ADFC-04B48AD7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86</c:v>
                </c:pt>
                <c:pt idx="2">
                  <c:v>86</c:v>
                </c:pt>
                <c:pt idx="3">
                  <c:v>80.7</c:v>
                </c:pt>
                <c:pt idx="4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3-4094-ADFC-04B48AD7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97.3</c:v>
                </c:pt>
                <c:pt idx="2">
                  <c:v>102.6</c:v>
                </c:pt>
                <c:pt idx="3">
                  <c:v>113.3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7-4485-9A67-3C2810E8C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97.5</c:v>
                </c:pt>
                <c:pt idx="2">
                  <c:v>96.9</c:v>
                </c:pt>
                <c:pt idx="3">
                  <c:v>101.8</c:v>
                </c:pt>
                <c:pt idx="4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7-4485-9A67-3C2810E8C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70.599999999999994</c:v>
                </c:pt>
                <c:pt idx="2">
                  <c:v>71.8</c:v>
                </c:pt>
                <c:pt idx="3">
                  <c:v>72.099999999999994</c:v>
                </c:pt>
                <c:pt idx="4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12D-8EA9-D520FF0B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46.9</c:v>
                </c:pt>
                <c:pt idx="1">
                  <c:v>48.6</c:v>
                </c:pt>
                <c:pt idx="2">
                  <c:v>50.8</c:v>
                </c:pt>
                <c:pt idx="3">
                  <c:v>51.4</c:v>
                </c:pt>
                <c:pt idx="4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C-412D-8EA9-D520FF0B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78.5</c:v>
                </c:pt>
                <c:pt idx="1">
                  <c:v>79.3</c:v>
                </c:pt>
                <c:pt idx="2">
                  <c:v>79.099999999999994</c:v>
                </c:pt>
                <c:pt idx="3">
                  <c:v>76.8</c:v>
                </c:pt>
                <c:pt idx="4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6-4260-B651-3F57A8C0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70.099999999999994</c:v>
                </c:pt>
                <c:pt idx="2">
                  <c:v>72.599999999999994</c:v>
                </c:pt>
                <c:pt idx="3">
                  <c:v>71.900000000000006</c:v>
                </c:pt>
                <c:pt idx="4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6-4260-B651-3F57A8C0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33888612</c:v>
                </c:pt>
                <c:pt idx="1">
                  <c:v>34111196</c:v>
                </c:pt>
                <c:pt idx="2">
                  <c:v>34064831</c:v>
                </c:pt>
                <c:pt idx="3">
                  <c:v>34295247</c:v>
                </c:pt>
                <c:pt idx="4">
                  <c:v>34344424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6-44A6-8DA4-87CF237B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41975086</c:v>
                </c:pt>
                <c:pt idx="1">
                  <c:v>43785070</c:v>
                </c:pt>
                <c:pt idx="2">
                  <c:v>44436827</c:v>
                </c:pt>
                <c:pt idx="3">
                  <c:v>45896030</c:v>
                </c:pt>
                <c:pt idx="4">
                  <c:v>47415042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6-44A6-8DA4-87CF237B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24.8</c:v>
                </c:pt>
                <c:pt idx="1">
                  <c:v>24.4</c:v>
                </c:pt>
                <c:pt idx="2">
                  <c:v>19.3</c:v>
                </c:pt>
                <c:pt idx="3">
                  <c:v>19.899999999999999</c:v>
                </c:pt>
                <c:pt idx="4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D-4B48-91DE-A755791B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20.7</c:v>
                </c:pt>
                <c:pt idx="1">
                  <c:v>20.6</c:v>
                </c:pt>
                <c:pt idx="2">
                  <c:v>20.5</c:v>
                </c:pt>
                <c:pt idx="3">
                  <c:v>20.2</c:v>
                </c:pt>
                <c:pt idx="4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B48-91DE-A755791B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61.4</c:v>
                </c:pt>
                <c:pt idx="2">
                  <c:v>60.5</c:v>
                </c:pt>
                <c:pt idx="3">
                  <c:v>66.099999999999994</c:v>
                </c:pt>
                <c:pt idx="4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C-4653-89DE-356F58DF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59.4</c:v>
                </c:pt>
                <c:pt idx="2">
                  <c:v>59.9</c:v>
                </c:pt>
                <c:pt idx="3">
                  <c:v>63.4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C-4653-89DE-356F58DF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1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0" t="str">
        <f>データ!H6</f>
        <v>三重県尾鷲市　尾鷲総合病院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 x14ac:dyDescent="0.15">
      <c r="A8" s="2"/>
      <c r="B8" s="83" t="str">
        <f>データ!K6</f>
        <v>当然財務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一般病院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200床以上～300床未満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非設置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>
        <f>データ!Z6</f>
        <v>199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データ!AA6</f>
        <v>56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 x14ac:dyDescent="0.15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 x14ac:dyDescent="0.15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14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対象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ド 透 I 未 訓 ガ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救 臨 へ 災 輪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 t="str">
        <f>データ!AC6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データ!AD6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255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 x14ac:dyDescent="0.15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16802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19802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-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第２種該当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１０：１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>
        <f>データ!AF6</f>
        <v>171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データ!AG6</f>
        <v>43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データ!AH6</f>
        <v>214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 x14ac:dyDescent="0.15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 x14ac:dyDescent="0.15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196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97.6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97.3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102.6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113.3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127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90.6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90.3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96.7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89.6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85.9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72.5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77.8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75.099999999999994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70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38.799999999999997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75.900000000000006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70.900000000000006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70.900000000000006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56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50.9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97.2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97.5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96.9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101.8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106.2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85.9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86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80.7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82.3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86.8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90.8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81.900000000000006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91.6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100.1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73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72.099999999999994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72.900000000000006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64.5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63.8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18" t="s">
        <v>197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198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30090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31909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33645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36487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37901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15860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15719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15217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15357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15321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61.4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61.4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60.5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66.099999999999994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68.8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24.8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24.4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19.3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19.899999999999999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19.100000000000001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 x14ac:dyDescent="0.15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45494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47924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48807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51594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53805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12309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12502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12970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13767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14046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59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59.4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59.9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63.4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61.3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20.7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20.6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20.5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20.2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20.2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45" t="s">
        <v>199</v>
      </c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7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45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7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45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7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45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7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45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7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45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7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45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7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45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7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1" t="str">
        <f>データ!$B$11</f>
        <v>H29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 t="str">
        <f>データ!$C$11</f>
        <v>H30</v>
      </c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 t="str">
        <f>データ!$D$11</f>
        <v>R01</v>
      </c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 t="str">
        <f>データ!$E$11</f>
        <v>R02</v>
      </c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 t="str">
        <f>データ!$F$11</f>
        <v>R03</v>
      </c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1" t="str">
        <f>データ!$B$11</f>
        <v>H29</v>
      </c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 t="str">
        <f>データ!$C$11</f>
        <v>H30</v>
      </c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 t="str">
        <f>データ!$D$11</f>
        <v>R01</v>
      </c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 t="str">
        <f>データ!$E$11</f>
        <v>R02</v>
      </c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 t="str">
        <f>データ!$F$11</f>
        <v>R03</v>
      </c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1" t="str">
        <f>データ!$B$11</f>
        <v>H29</v>
      </c>
      <c r="JK78" s="151"/>
      <c r="JL78" s="151"/>
      <c r="JM78" s="151"/>
      <c r="JN78" s="151"/>
      <c r="JO78" s="151"/>
      <c r="JP78" s="151"/>
      <c r="JQ78" s="151"/>
      <c r="JR78" s="151"/>
      <c r="JS78" s="151"/>
      <c r="JT78" s="151"/>
      <c r="JU78" s="151"/>
      <c r="JV78" s="151"/>
      <c r="JW78" s="151"/>
      <c r="JX78" s="151"/>
      <c r="JY78" s="151"/>
      <c r="JZ78" s="151"/>
      <c r="KA78" s="151"/>
      <c r="KB78" s="151"/>
      <c r="KC78" s="151" t="str">
        <f>データ!$C$11</f>
        <v>H30</v>
      </c>
      <c r="KD78" s="151"/>
      <c r="KE78" s="151"/>
      <c r="KF78" s="151"/>
      <c r="KG78" s="151"/>
      <c r="KH78" s="151"/>
      <c r="KI78" s="151"/>
      <c r="KJ78" s="151"/>
      <c r="KK78" s="151"/>
      <c r="KL78" s="151"/>
      <c r="KM78" s="151"/>
      <c r="KN78" s="151"/>
      <c r="KO78" s="151"/>
      <c r="KP78" s="151"/>
      <c r="KQ78" s="151"/>
      <c r="KR78" s="151"/>
      <c r="KS78" s="151"/>
      <c r="KT78" s="151"/>
      <c r="KU78" s="151"/>
      <c r="KV78" s="151" t="str">
        <f>データ!$D$11</f>
        <v>R01</v>
      </c>
      <c r="KW78" s="151"/>
      <c r="KX78" s="151"/>
      <c r="KY78" s="151"/>
      <c r="KZ78" s="151"/>
      <c r="LA78" s="151"/>
      <c r="LB78" s="151"/>
      <c r="LC78" s="151"/>
      <c r="LD78" s="151"/>
      <c r="LE78" s="151"/>
      <c r="LF78" s="151"/>
      <c r="LG78" s="151"/>
      <c r="LH78" s="151"/>
      <c r="LI78" s="151"/>
      <c r="LJ78" s="151"/>
      <c r="LK78" s="151"/>
      <c r="LL78" s="151"/>
      <c r="LM78" s="151"/>
      <c r="LN78" s="151"/>
      <c r="LO78" s="151" t="str">
        <f>データ!$E$11</f>
        <v>R02</v>
      </c>
      <c r="LP78" s="151"/>
      <c r="LQ78" s="151"/>
      <c r="LR78" s="151"/>
      <c r="LS78" s="151"/>
      <c r="LT78" s="151"/>
      <c r="LU78" s="151"/>
      <c r="LV78" s="151"/>
      <c r="LW78" s="151"/>
      <c r="LX78" s="151"/>
      <c r="LY78" s="151"/>
      <c r="LZ78" s="151"/>
      <c r="MA78" s="151"/>
      <c r="MB78" s="151"/>
      <c r="MC78" s="151"/>
      <c r="MD78" s="151"/>
      <c r="ME78" s="151"/>
      <c r="MF78" s="151"/>
      <c r="MG78" s="151"/>
      <c r="MH78" s="151" t="str">
        <f>データ!$F$11</f>
        <v>R03</v>
      </c>
      <c r="MI78" s="151"/>
      <c r="MJ78" s="151"/>
      <c r="MK78" s="151"/>
      <c r="ML78" s="151"/>
      <c r="MM78" s="151"/>
      <c r="MN78" s="151"/>
      <c r="MO78" s="151"/>
      <c r="MP78" s="151"/>
      <c r="MQ78" s="151"/>
      <c r="MR78" s="151"/>
      <c r="MS78" s="151"/>
      <c r="MT78" s="151"/>
      <c r="MU78" s="151"/>
      <c r="MV78" s="151"/>
      <c r="MW78" s="151"/>
      <c r="MX78" s="151"/>
      <c r="MY78" s="151"/>
      <c r="MZ78" s="151"/>
      <c r="NA78" s="5"/>
      <c r="NB78" s="5"/>
      <c r="NC78" s="5"/>
      <c r="ND78" s="5"/>
      <c r="NE78" s="5"/>
      <c r="NF78" s="5"/>
      <c r="NG78" s="29"/>
      <c r="NH78" s="17"/>
      <c r="NI78" s="2"/>
      <c r="NJ78" s="145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7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142" t="s">
        <v>57</v>
      </c>
      <c r="K79" s="143"/>
      <c r="L79" s="143"/>
      <c r="M79" s="143"/>
      <c r="N79" s="143"/>
      <c r="O79" s="143"/>
      <c r="P79" s="143"/>
      <c r="Q79" s="143"/>
      <c r="R79" s="143"/>
      <c r="S79" s="143"/>
      <c r="T79" s="144"/>
      <c r="U79" s="141">
        <f>データ!DS7</f>
        <v>69.099999999999994</v>
      </c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>
        <f>データ!DT7</f>
        <v>70.599999999999994</v>
      </c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>
        <f>データ!DU7</f>
        <v>71.8</v>
      </c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>
        <f>データ!DV7</f>
        <v>72.099999999999994</v>
      </c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>
        <f>データ!DW7</f>
        <v>67.3</v>
      </c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2" t="s">
        <v>57</v>
      </c>
      <c r="EE79" s="143"/>
      <c r="EF79" s="143"/>
      <c r="EG79" s="143"/>
      <c r="EH79" s="143"/>
      <c r="EI79" s="143"/>
      <c r="EJ79" s="143"/>
      <c r="EK79" s="143"/>
      <c r="EL79" s="143"/>
      <c r="EM79" s="143"/>
      <c r="EN79" s="144"/>
      <c r="EO79" s="141">
        <f>データ!ED7</f>
        <v>78.5</v>
      </c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>
        <f>データ!EE7</f>
        <v>79.3</v>
      </c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>
        <f>データ!EF7</f>
        <v>79.099999999999994</v>
      </c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>
        <f>データ!EG7</f>
        <v>76.8</v>
      </c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>
        <f>データ!EH7</f>
        <v>52.9</v>
      </c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2" t="s">
        <v>57</v>
      </c>
      <c r="IZ79" s="143"/>
      <c r="JA79" s="143"/>
      <c r="JB79" s="143"/>
      <c r="JC79" s="143"/>
      <c r="JD79" s="143"/>
      <c r="JE79" s="143"/>
      <c r="JF79" s="143"/>
      <c r="JG79" s="143"/>
      <c r="JH79" s="143"/>
      <c r="JI79" s="144"/>
      <c r="JJ79" s="140">
        <f>データ!EO7</f>
        <v>33888612</v>
      </c>
      <c r="JK79" s="140"/>
      <c r="JL79" s="140"/>
      <c r="JM79" s="140"/>
      <c r="JN79" s="140"/>
      <c r="JO79" s="140"/>
      <c r="JP79" s="140"/>
      <c r="JQ79" s="140"/>
      <c r="JR79" s="140"/>
      <c r="JS79" s="140"/>
      <c r="JT79" s="140"/>
      <c r="JU79" s="140"/>
      <c r="JV79" s="140"/>
      <c r="JW79" s="140"/>
      <c r="JX79" s="140"/>
      <c r="JY79" s="140"/>
      <c r="JZ79" s="140"/>
      <c r="KA79" s="140"/>
      <c r="KB79" s="140"/>
      <c r="KC79" s="140">
        <f>データ!EP7</f>
        <v>34111196</v>
      </c>
      <c r="KD79" s="140"/>
      <c r="KE79" s="140"/>
      <c r="KF79" s="140"/>
      <c r="KG79" s="140"/>
      <c r="KH79" s="140"/>
      <c r="KI79" s="140"/>
      <c r="KJ79" s="140"/>
      <c r="KK79" s="140"/>
      <c r="KL79" s="140"/>
      <c r="KM79" s="140"/>
      <c r="KN79" s="140"/>
      <c r="KO79" s="140"/>
      <c r="KP79" s="140"/>
      <c r="KQ79" s="140"/>
      <c r="KR79" s="140"/>
      <c r="KS79" s="140"/>
      <c r="KT79" s="140"/>
      <c r="KU79" s="140"/>
      <c r="KV79" s="140">
        <f>データ!EQ7</f>
        <v>34064831</v>
      </c>
      <c r="KW79" s="140"/>
      <c r="KX79" s="140"/>
      <c r="KY79" s="140"/>
      <c r="KZ79" s="140"/>
      <c r="LA79" s="140"/>
      <c r="LB79" s="140"/>
      <c r="LC79" s="140"/>
      <c r="LD79" s="140"/>
      <c r="LE79" s="140"/>
      <c r="LF79" s="140"/>
      <c r="LG79" s="140"/>
      <c r="LH79" s="140"/>
      <c r="LI79" s="140"/>
      <c r="LJ79" s="140"/>
      <c r="LK79" s="140"/>
      <c r="LL79" s="140"/>
      <c r="LM79" s="140"/>
      <c r="LN79" s="140"/>
      <c r="LO79" s="140">
        <f>データ!ER7</f>
        <v>34295247</v>
      </c>
      <c r="LP79" s="140"/>
      <c r="LQ79" s="140"/>
      <c r="LR79" s="140"/>
      <c r="LS79" s="140"/>
      <c r="LT79" s="140"/>
      <c r="LU79" s="140"/>
      <c r="LV79" s="140"/>
      <c r="LW79" s="140"/>
      <c r="LX79" s="140"/>
      <c r="LY79" s="140"/>
      <c r="LZ79" s="140"/>
      <c r="MA79" s="140"/>
      <c r="MB79" s="140"/>
      <c r="MC79" s="140"/>
      <c r="MD79" s="140"/>
      <c r="ME79" s="140"/>
      <c r="MF79" s="140"/>
      <c r="MG79" s="140"/>
      <c r="MH79" s="140">
        <f>データ!ES7</f>
        <v>34344424</v>
      </c>
      <c r="MI79" s="140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0"/>
      <c r="MW79" s="140"/>
      <c r="MX79" s="140"/>
      <c r="MY79" s="140"/>
      <c r="MZ79" s="140"/>
      <c r="NA79" s="5"/>
      <c r="NB79" s="5"/>
      <c r="NC79" s="5"/>
      <c r="ND79" s="5"/>
      <c r="NE79" s="5"/>
      <c r="NF79" s="5"/>
      <c r="NG79" s="29"/>
      <c r="NH79" s="17"/>
      <c r="NI79" s="2"/>
      <c r="NJ79" s="145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7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142" t="s">
        <v>59</v>
      </c>
      <c r="K80" s="143"/>
      <c r="L80" s="143"/>
      <c r="M80" s="143"/>
      <c r="N80" s="143"/>
      <c r="O80" s="143"/>
      <c r="P80" s="143"/>
      <c r="Q80" s="143"/>
      <c r="R80" s="143"/>
      <c r="S80" s="143"/>
      <c r="T80" s="144"/>
      <c r="U80" s="141">
        <f>データ!DX7</f>
        <v>46.9</v>
      </c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>
        <f>データ!DY7</f>
        <v>48.6</v>
      </c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>
        <f>データ!DZ7</f>
        <v>50.8</v>
      </c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>
        <f>データ!EA7</f>
        <v>51.4</v>
      </c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>
        <f>データ!EB7</f>
        <v>51.9</v>
      </c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2" t="s">
        <v>59</v>
      </c>
      <c r="EE80" s="143"/>
      <c r="EF80" s="143"/>
      <c r="EG80" s="143"/>
      <c r="EH80" s="143"/>
      <c r="EI80" s="143"/>
      <c r="EJ80" s="143"/>
      <c r="EK80" s="143"/>
      <c r="EL80" s="143"/>
      <c r="EM80" s="143"/>
      <c r="EN80" s="144"/>
      <c r="EO80" s="141">
        <f>データ!EI7</f>
        <v>67.3</v>
      </c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>
        <f>データ!EJ7</f>
        <v>70.099999999999994</v>
      </c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>
        <f>データ!EK7</f>
        <v>72.599999999999994</v>
      </c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>
        <f>データ!EL7</f>
        <v>71.900000000000006</v>
      </c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>
        <f>データ!EM7</f>
        <v>71.2</v>
      </c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2" t="s">
        <v>59</v>
      </c>
      <c r="IZ80" s="143"/>
      <c r="JA80" s="143"/>
      <c r="JB80" s="143"/>
      <c r="JC80" s="143"/>
      <c r="JD80" s="143"/>
      <c r="JE80" s="143"/>
      <c r="JF80" s="143"/>
      <c r="JG80" s="143"/>
      <c r="JH80" s="143"/>
      <c r="JI80" s="144"/>
      <c r="JJ80" s="140">
        <f>データ!ET7</f>
        <v>41975086</v>
      </c>
      <c r="JK80" s="140"/>
      <c r="JL80" s="140"/>
      <c r="JM80" s="140"/>
      <c r="JN80" s="140"/>
      <c r="JO80" s="140"/>
      <c r="JP80" s="140"/>
      <c r="JQ80" s="140"/>
      <c r="JR80" s="140"/>
      <c r="JS80" s="140"/>
      <c r="JT80" s="140"/>
      <c r="JU80" s="140"/>
      <c r="JV80" s="140"/>
      <c r="JW80" s="140"/>
      <c r="JX80" s="140"/>
      <c r="JY80" s="140"/>
      <c r="JZ80" s="140"/>
      <c r="KA80" s="140"/>
      <c r="KB80" s="140"/>
      <c r="KC80" s="140">
        <f>データ!EU7</f>
        <v>43785070</v>
      </c>
      <c r="KD80" s="140"/>
      <c r="KE80" s="140"/>
      <c r="KF80" s="140"/>
      <c r="KG80" s="140"/>
      <c r="KH80" s="140"/>
      <c r="KI80" s="140"/>
      <c r="KJ80" s="140"/>
      <c r="KK80" s="140"/>
      <c r="KL80" s="140"/>
      <c r="KM80" s="140"/>
      <c r="KN80" s="140"/>
      <c r="KO80" s="140"/>
      <c r="KP80" s="140"/>
      <c r="KQ80" s="140"/>
      <c r="KR80" s="140"/>
      <c r="KS80" s="140"/>
      <c r="KT80" s="140"/>
      <c r="KU80" s="140"/>
      <c r="KV80" s="140">
        <f>データ!EV7</f>
        <v>44436827</v>
      </c>
      <c r="KW80" s="140"/>
      <c r="KX80" s="140"/>
      <c r="KY80" s="140"/>
      <c r="KZ80" s="140"/>
      <c r="LA80" s="140"/>
      <c r="LB80" s="140"/>
      <c r="LC80" s="140"/>
      <c r="LD80" s="140"/>
      <c r="LE80" s="140"/>
      <c r="LF80" s="140"/>
      <c r="LG80" s="140"/>
      <c r="LH80" s="140"/>
      <c r="LI80" s="140"/>
      <c r="LJ80" s="140"/>
      <c r="LK80" s="140"/>
      <c r="LL80" s="140"/>
      <c r="LM80" s="140"/>
      <c r="LN80" s="140"/>
      <c r="LO80" s="140">
        <f>データ!EW7</f>
        <v>45896030</v>
      </c>
      <c r="LP80" s="140"/>
      <c r="LQ80" s="140"/>
      <c r="LR80" s="140"/>
      <c r="LS80" s="140"/>
      <c r="LT80" s="140"/>
      <c r="LU80" s="140"/>
      <c r="LV80" s="140"/>
      <c r="LW80" s="140"/>
      <c r="LX80" s="140"/>
      <c r="LY80" s="140"/>
      <c r="LZ80" s="140"/>
      <c r="MA80" s="140"/>
      <c r="MB80" s="140"/>
      <c r="MC80" s="140"/>
      <c r="MD80" s="140"/>
      <c r="ME80" s="140"/>
      <c r="MF80" s="140"/>
      <c r="MG80" s="140"/>
      <c r="MH80" s="140">
        <f>データ!EX7</f>
        <v>47415042</v>
      </c>
      <c r="MI80" s="140"/>
      <c r="MJ80" s="140"/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0"/>
      <c r="MX80" s="140"/>
      <c r="MY80" s="140"/>
      <c r="MZ80" s="140"/>
      <c r="NA80" s="5"/>
      <c r="NB80" s="5"/>
      <c r="NC80" s="5"/>
      <c r="ND80" s="5"/>
      <c r="NE80" s="5"/>
      <c r="NF80" s="5"/>
      <c r="NG80" s="29"/>
      <c r="NH80" s="17"/>
      <c r="NI80" s="2"/>
      <c r="NJ80" s="145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7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45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7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45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7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45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7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48"/>
      <c r="NK84" s="149"/>
      <c r="NL84" s="149"/>
      <c r="NM84" s="149"/>
      <c r="NN84" s="149"/>
      <c r="NO84" s="149"/>
      <c r="NP84" s="149"/>
      <c r="NQ84" s="149"/>
      <c r="NR84" s="149"/>
      <c r="NS84" s="149"/>
      <c r="NT84" s="149"/>
      <c r="NU84" s="149"/>
      <c r="NV84" s="149"/>
      <c r="NW84" s="149"/>
      <c r="NX84" s="150"/>
    </row>
    <row r="85" spans="1:388" x14ac:dyDescent="0.15">
      <c r="B85" s="152" t="s">
        <v>86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52"/>
      <c r="DV85" s="152"/>
      <c r="DW85" s="152"/>
      <c r="DX85" s="152"/>
      <c r="DY85" s="152"/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2"/>
      <c r="EM85" s="152"/>
      <c r="EN85" s="152"/>
      <c r="EO85" s="152"/>
      <c r="EP85" s="152"/>
      <c r="EQ85" s="152"/>
      <c r="ER85" s="152"/>
      <c r="ES85" s="152"/>
      <c r="ET85" s="152"/>
      <c r="EU85" s="152"/>
      <c r="EV85" s="152"/>
      <c r="EW85" s="152"/>
      <c r="EX85" s="152"/>
      <c r="EY85" s="152"/>
      <c r="EZ85" s="152"/>
      <c r="FA85" s="152"/>
      <c r="FB85" s="152"/>
      <c r="FC85" s="152"/>
      <c r="FD85" s="152"/>
      <c r="FE85" s="152"/>
      <c r="FF85" s="152"/>
      <c r="FG85" s="152"/>
      <c r="FH85" s="152"/>
      <c r="FI85" s="152"/>
      <c r="FJ85" s="152"/>
      <c r="FK85" s="152"/>
      <c r="FL85" s="152"/>
      <c r="FM85" s="152"/>
      <c r="FN85" s="152"/>
      <c r="FO85" s="152"/>
      <c r="FP85" s="152"/>
      <c r="FQ85" s="152"/>
      <c r="FR85" s="152"/>
      <c r="FS85" s="152"/>
      <c r="FT85" s="152"/>
      <c r="FU85" s="152"/>
      <c r="FV85" s="152"/>
      <c r="FW85" s="152"/>
      <c r="FX85" s="152"/>
      <c r="FY85" s="152"/>
      <c r="FZ85" s="152"/>
      <c r="GA85" s="152"/>
      <c r="GB85" s="152"/>
      <c r="GC85" s="152"/>
      <c r="GD85" s="152"/>
      <c r="GE85" s="152"/>
      <c r="GF85" s="152"/>
      <c r="GG85" s="152"/>
      <c r="GH85" s="152"/>
      <c r="GI85" s="152"/>
      <c r="GJ85" s="152"/>
      <c r="GK85" s="152"/>
      <c r="GL85" s="152"/>
      <c r="GM85" s="152"/>
      <c r="GN85" s="152"/>
      <c r="GO85" s="152"/>
      <c r="GP85" s="152"/>
      <c r="GQ85" s="152"/>
      <c r="GR85" s="152"/>
      <c r="GS85" s="152"/>
      <c r="GT85" s="152"/>
      <c r="GU85" s="152"/>
      <c r="GV85" s="152"/>
      <c r="GW85" s="152"/>
      <c r="GX85" s="152"/>
      <c r="GY85" s="152"/>
      <c r="GZ85" s="152"/>
      <c r="HA85" s="152"/>
      <c r="HB85" s="152"/>
      <c r="HC85" s="152"/>
      <c r="HD85" s="152"/>
      <c r="HE85" s="152"/>
      <c r="HF85" s="152"/>
      <c r="HG85" s="152"/>
      <c r="HH85" s="152"/>
      <c r="HI85" s="152"/>
      <c r="HJ85" s="152"/>
      <c r="HK85" s="152"/>
      <c r="HL85" s="152"/>
      <c r="HM85" s="152"/>
      <c r="HN85" s="152"/>
      <c r="HO85" s="152"/>
      <c r="HP85" s="152"/>
      <c r="HQ85" s="152"/>
      <c r="HR85" s="152"/>
      <c r="HS85" s="152"/>
      <c r="HT85" s="152"/>
      <c r="HU85" s="152"/>
      <c r="HV85" s="152"/>
      <c r="HW85" s="152"/>
      <c r="HX85" s="152"/>
      <c r="HY85" s="152"/>
      <c r="HZ85" s="152"/>
      <c r="IA85" s="152"/>
      <c r="IB85" s="152"/>
      <c r="IC85" s="152"/>
      <c r="ID85" s="152"/>
      <c r="IE85" s="152"/>
      <c r="IF85" s="152"/>
      <c r="IG85" s="152"/>
      <c r="IH85" s="152"/>
      <c r="II85" s="152"/>
      <c r="IJ85" s="152"/>
      <c r="IK85" s="152"/>
      <c r="IL85" s="152"/>
      <c r="IM85" s="152"/>
      <c r="IN85" s="152"/>
      <c r="IO85" s="152"/>
      <c r="IP85" s="152"/>
      <c r="IQ85" s="152"/>
      <c r="IR85" s="152"/>
      <c r="IS85" s="152"/>
      <c r="IT85" s="152"/>
      <c r="IU85" s="152"/>
      <c r="IV85" s="152"/>
      <c r="IW85" s="152"/>
      <c r="IX85" s="152"/>
      <c r="IY85" s="152"/>
      <c r="IZ85" s="152"/>
      <c r="JA85" s="152"/>
      <c r="JB85" s="152"/>
      <c r="JC85" s="152"/>
      <c r="JD85" s="152"/>
      <c r="JE85" s="152"/>
      <c r="JF85" s="152"/>
      <c r="JG85" s="152"/>
      <c r="JH85" s="152"/>
      <c r="JI85" s="152"/>
      <c r="JJ85" s="152"/>
      <c r="JK85" s="152"/>
      <c r="JL85" s="152"/>
      <c r="JM85" s="152"/>
      <c r="JN85" s="152"/>
      <c r="JO85" s="152"/>
      <c r="JP85" s="152"/>
      <c r="JQ85" s="152"/>
      <c r="JR85" s="152"/>
      <c r="JS85" s="152"/>
      <c r="JT85" s="152"/>
      <c r="JU85" s="152"/>
      <c r="JV85" s="152"/>
      <c r="JW85" s="152"/>
      <c r="JX85" s="152"/>
      <c r="JY85" s="152"/>
      <c r="JZ85" s="152"/>
      <c r="KA85" s="152"/>
      <c r="KB85" s="152"/>
      <c r="KC85" s="152"/>
      <c r="KD85" s="152"/>
      <c r="KE85" s="152"/>
      <c r="KF85" s="152"/>
      <c r="KG85" s="152"/>
      <c r="KH85" s="152"/>
      <c r="KI85" s="152"/>
      <c r="KJ85" s="152"/>
      <c r="KK85" s="152"/>
      <c r="KL85" s="152"/>
      <c r="KM85" s="152"/>
      <c r="KN85" s="152"/>
      <c r="KO85" s="152"/>
      <c r="KP85" s="152"/>
      <c r="KQ85" s="152"/>
      <c r="KR85" s="152"/>
      <c r="KS85" s="152"/>
      <c r="KT85" s="152"/>
      <c r="KU85" s="152"/>
      <c r="KV85" s="152"/>
      <c r="KW85" s="152"/>
      <c r="KX85" s="152"/>
      <c r="KY85" s="152"/>
      <c r="KZ85" s="152"/>
      <c r="LA85" s="152"/>
      <c r="LB85" s="152"/>
      <c r="LC85" s="152"/>
      <c r="LD85" s="152"/>
      <c r="LE85" s="152"/>
      <c r="LF85" s="152"/>
      <c r="LG85" s="152"/>
      <c r="LH85" s="152"/>
      <c r="LI85" s="152"/>
      <c r="LJ85" s="152"/>
      <c r="LK85" s="152"/>
      <c r="LL85" s="152"/>
      <c r="LM85" s="152"/>
      <c r="LN85" s="152"/>
      <c r="LO85" s="152"/>
      <c r="LP85" s="152"/>
      <c r="LQ85" s="152"/>
      <c r="LR85" s="152"/>
      <c r="LS85" s="152"/>
      <c r="LT85" s="152"/>
      <c r="LU85" s="152"/>
      <c r="LV85" s="152"/>
      <c r="LW85" s="152"/>
      <c r="LX85" s="152"/>
      <c r="LY85" s="152"/>
      <c r="LZ85" s="152"/>
      <c r="MA85" s="152"/>
      <c r="MB85" s="152"/>
      <c r="MC85" s="152"/>
      <c r="MD85" s="152"/>
      <c r="ME85" s="152"/>
      <c r="MF85" s="152"/>
      <c r="MG85" s="152"/>
      <c r="MH85" s="152"/>
      <c r="MI85" s="152"/>
      <c r="MJ85" s="152"/>
      <c r="MK85" s="152"/>
      <c r="ML85" s="152"/>
      <c r="MM85" s="152"/>
      <c r="MN85" s="152"/>
      <c r="MO85" s="152"/>
      <c r="MP85" s="152"/>
      <c r="MQ85" s="152"/>
      <c r="MR85" s="152"/>
      <c r="MS85" s="152"/>
      <c r="MT85" s="152"/>
      <c r="MU85" s="152"/>
      <c r="MV85" s="152"/>
      <c r="MW85" s="152"/>
      <c r="MX85" s="152"/>
      <c r="MY85" s="152"/>
      <c r="MZ85" s="152"/>
      <c r="NA85" s="152"/>
      <c r="NB85" s="152"/>
      <c r="NC85" s="152"/>
      <c r="ND85" s="152"/>
      <c r="NE85" s="152"/>
      <c r="NF85" s="152"/>
      <c r="NG85" s="152"/>
      <c r="NH85" s="15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XIQ8z3OsAQ54Mff76PDEGZLeB+SWOe4gtiy+csT+jtQtJNpOwnRK7zC1K3FOOWNz1RKo9VCMs4NIjYVvKU4M7Q==" saltValue="s+vo5Wc/vpb18kl2qGGeiQ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8" t="s">
        <v>108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111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116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155</v>
      </c>
      <c r="AV5" s="52" t="s">
        <v>145</v>
      </c>
      <c r="AW5" s="52" t="s">
        <v>156</v>
      </c>
      <c r="AX5" s="52" t="s">
        <v>157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158</v>
      </c>
      <c r="BF5" s="52" t="s">
        <v>159</v>
      </c>
      <c r="BG5" s="52" t="s">
        <v>160</v>
      </c>
      <c r="BH5" s="52" t="s">
        <v>161</v>
      </c>
      <c r="BI5" s="52" t="s">
        <v>162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163</v>
      </c>
      <c r="BQ5" s="52" t="s">
        <v>144</v>
      </c>
      <c r="BR5" s="52" t="s">
        <v>160</v>
      </c>
      <c r="BS5" s="52" t="s">
        <v>156</v>
      </c>
      <c r="BT5" s="52" t="s">
        <v>157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163</v>
      </c>
      <c r="CB5" s="52" t="s">
        <v>159</v>
      </c>
      <c r="CC5" s="52" t="s">
        <v>164</v>
      </c>
      <c r="CD5" s="52" t="s">
        <v>161</v>
      </c>
      <c r="CE5" s="52" t="s">
        <v>165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163</v>
      </c>
      <c r="CM5" s="52" t="s">
        <v>155</v>
      </c>
      <c r="CN5" s="52" t="s">
        <v>145</v>
      </c>
      <c r="CO5" s="52" t="s">
        <v>166</v>
      </c>
      <c r="CP5" s="52" t="s">
        <v>157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154</v>
      </c>
      <c r="CX5" s="52" t="s">
        <v>144</v>
      </c>
      <c r="CY5" s="52" t="s">
        <v>145</v>
      </c>
      <c r="CZ5" s="52" t="s">
        <v>156</v>
      </c>
      <c r="DA5" s="52" t="s">
        <v>157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144</v>
      </c>
      <c r="DJ5" s="52" t="s">
        <v>167</v>
      </c>
      <c r="DK5" s="52" t="s">
        <v>156</v>
      </c>
      <c r="DL5" s="52" t="s">
        <v>157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168</v>
      </c>
      <c r="DU5" s="52" t="s">
        <v>167</v>
      </c>
      <c r="DV5" s="52" t="s">
        <v>169</v>
      </c>
      <c r="DW5" s="52" t="s">
        <v>162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170</v>
      </c>
      <c r="EE5" s="52" t="s">
        <v>171</v>
      </c>
      <c r="EF5" s="52" t="s">
        <v>172</v>
      </c>
      <c r="EG5" s="52" t="s">
        <v>161</v>
      </c>
      <c r="EH5" s="52" t="s">
        <v>157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173</v>
      </c>
      <c r="EO5" s="52" t="s">
        <v>154</v>
      </c>
      <c r="EP5" s="52" t="s">
        <v>144</v>
      </c>
      <c r="EQ5" s="52" t="s">
        <v>145</v>
      </c>
      <c r="ER5" s="52" t="s">
        <v>161</v>
      </c>
      <c r="ES5" s="52" t="s">
        <v>174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175</v>
      </c>
      <c r="B6" s="53">
        <f>B8</f>
        <v>2021</v>
      </c>
      <c r="C6" s="53">
        <f t="shared" ref="C6:M6" si="2">C8</f>
        <v>242098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5" t="str">
        <f>IF(H8&lt;&gt;I8,H8,"")&amp;IF(I8&lt;&gt;J8,I8,"")&amp;"　"&amp;J8</f>
        <v>三重県尾鷲市　尾鷲総合病院</v>
      </c>
      <c r="I6" s="156"/>
      <c r="J6" s="157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200床以上～300床未満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14</v>
      </c>
      <c r="R6" s="53" t="str">
        <f t="shared" si="3"/>
        <v>対象</v>
      </c>
      <c r="S6" s="53" t="str">
        <f t="shared" si="3"/>
        <v>ド 透 I 未 訓 ガ</v>
      </c>
      <c r="T6" s="53" t="str">
        <f t="shared" si="3"/>
        <v>救 臨 へ 災 輪</v>
      </c>
      <c r="U6" s="54">
        <f>U8</f>
        <v>16802</v>
      </c>
      <c r="V6" s="54">
        <f>V8</f>
        <v>19802</v>
      </c>
      <c r="W6" s="53" t="str">
        <f>W8</f>
        <v>-</v>
      </c>
      <c r="X6" s="53" t="str">
        <f t="shared" ref="X6" si="4">X8</f>
        <v>第２種該当</v>
      </c>
      <c r="Y6" s="53" t="str">
        <f t="shared" si="3"/>
        <v>１０：１</v>
      </c>
      <c r="Z6" s="54">
        <f t="shared" si="3"/>
        <v>199</v>
      </c>
      <c r="AA6" s="54">
        <f t="shared" si="3"/>
        <v>56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255</v>
      </c>
      <c r="AF6" s="54">
        <f t="shared" si="3"/>
        <v>171</v>
      </c>
      <c r="AG6" s="54">
        <f t="shared" si="3"/>
        <v>43</v>
      </c>
      <c r="AH6" s="54">
        <f t="shared" si="3"/>
        <v>214</v>
      </c>
      <c r="AI6" s="55">
        <f>IF(AI8="-",NA(),AI8)</f>
        <v>97.6</v>
      </c>
      <c r="AJ6" s="55">
        <f t="shared" ref="AJ6:AR6" si="5">IF(AJ8="-",NA(),AJ8)</f>
        <v>97.3</v>
      </c>
      <c r="AK6" s="55">
        <f t="shared" si="5"/>
        <v>102.6</v>
      </c>
      <c r="AL6" s="55">
        <f t="shared" si="5"/>
        <v>113.3</v>
      </c>
      <c r="AM6" s="55">
        <f t="shared" si="5"/>
        <v>127</v>
      </c>
      <c r="AN6" s="55">
        <f t="shared" si="5"/>
        <v>97.2</v>
      </c>
      <c r="AO6" s="55">
        <f t="shared" si="5"/>
        <v>97.5</v>
      </c>
      <c r="AP6" s="55">
        <f t="shared" si="5"/>
        <v>96.9</v>
      </c>
      <c r="AQ6" s="55">
        <f t="shared" si="5"/>
        <v>101.8</v>
      </c>
      <c r="AR6" s="55">
        <f t="shared" si="5"/>
        <v>106.2</v>
      </c>
      <c r="AS6" s="55" t="str">
        <f>IF(AS8="-","【-】","【"&amp;SUBSTITUTE(TEXT(AS8,"#,##0.0"),"-","△")&amp;"】")</f>
        <v>【106.2】</v>
      </c>
      <c r="AT6" s="55">
        <f>IF(AT8="-",NA(),AT8)</f>
        <v>90.6</v>
      </c>
      <c r="AU6" s="55">
        <f t="shared" ref="AU6:BC6" si="6">IF(AU8="-",NA(),AU8)</f>
        <v>90.3</v>
      </c>
      <c r="AV6" s="55">
        <f t="shared" si="6"/>
        <v>96.7</v>
      </c>
      <c r="AW6" s="55">
        <f t="shared" si="6"/>
        <v>89.6</v>
      </c>
      <c r="AX6" s="55">
        <f t="shared" si="6"/>
        <v>85.9</v>
      </c>
      <c r="AY6" s="55">
        <f t="shared" si="6"/>
        <v>85.9</v>
      </c>
      <c r="AZ6" s="55">
        <f t="shared" si="6"/>
        <v>86</v>
      </c>
      <c r="BA6" s="55">
        <f t="shared" si="6"/>
        <v>86</v>
      </c>
      <c r="BB6" s="55">
        <f t="shared" si="6"/>
        <v>80.7</v>
      </c>
      <c r="BC6" s="55">
        <f t="shared" si="6"/>
        <v>82.3</v>
      </c>
      <c r="BD6" s="55" t="str">
        <f>IF(BD8="-","【-】","【"&amp;SUBSTITUTE(TEXT(BD8,"#,##0.0"),"-","△")&amp;"】")</f>
        <v>【86.6】</v>
      </c>
      <c r="BE6" s="55">
        <f>IF(BE8="-",NA(),BE8)</f>
        <v>72.5</v>
      </c>
      <c r="BF6" s="55">
        <f t="shared" ref="BF6:BN6" si="7">IF(BF8="-",NA(),BF8)</f>
        <v>77.8</v>
      </c>
      <c r="BG6" s="55">
        <f t="shared" si="7"/>
        <v>75.099999999999994</v>
      </c>
      <c r="BH6" s="55">
        <f t="shared" si="7"/>
        <v>70</v>
      </c>
      <c r="BI6" s="55">
        <f t="shared" si="7"/>
        <v>38.799999999999997</v>
      </c>
      <c r="BJ6" s="55">
        <f t="shared" si="7"/>
        <v>86.8</v>
      </c>
      <c r="BK6" s="55">
        <f t="shared" si="7"/>
        <v>90.8</v>
      </c>
      <c r="BL6" s="55">
        <f t="shared" si="7"/>
        <v>81.900000000000006</v>
      </c>
      <c r="BM6" s="55">
        <f t="shared" si="7"/>
        <v>91.6</v>
      </c>
      <c r="BN6" s="55">
        <f t="shared" si="7"/>
        <v>100.1</v>
      </c>
      <c r="BO6" s="55" t="str">
        <f>IF(BO8="-","【-】","【"&amp;SUBSTITUTE(TEXT(BO8,"#,##0.0"),"-","△")&amp;"】")</f>
        <v>【70.7】</v>
      </c>
      <c r="BP6" s="55">
        <f>IF(BP8="-",NA(),BP8)</f>
        <v>75.900000000000006</v>
      </c>
      <c r="BQ6" s="55">
        <f t="shared" ref="BQ6:BY6" si="8">IF(BQ8="-",NA(),BQ8)</f>
        <v>70.900000000000006</v>
      </c>
      <c r="BR6" s="55">
        <f t="shared" si="8"/>
        <v>70.900000000000006</v>
      </c>
      <c r="BS6" s="55">
        <f t="shared" si="8"/>
        <v>56</v>
      </c>
      <c r="BT6" s="55">
        <f t="shared" si="8"/>
        <v>50.9</v>
      </c>
      <c r="BU6" s="55">
        <f t="shared" si="8"/>
        <v>73</v>
      </c>
      <c r="BV6" s="55">
        <f t="shared" si="8"/>
        <v>72.099999999999994</v>
      </c>
      <c r="BW6" s="55">
        <f t="shared" si="8"/>
        <v>72.900000000000006</v>
      </c>
      <c r="BX6" s="55">
        <f t="shared" si="8"/>
        <v>64.5</v>
      </c>
      <c r="BY6" s="55">
        <f t="shared" si="8"/>
        <v>63.8</v>
      </c>
      <c r="BZ6" s="55" t="str">
        <f>IF(BZ8="-","【-】","【"&amp;SUBSTITUTE(TEXT(BZ8,"#,##0.0"),"-","△")&amp;"】")</f>
        <v>【67.1】</v>
      </c>
      <c r="CA6" s="56">
        <f>IF(CA8="-",NA(),CA8)</f>
        <v>30090</v>
      </c>
      <c r="CB6" s="56">
        <f t="shared" ref="CB6:CJ6" si="9">IF(CB8="-",NA(),CB8)</f>
        <v>31909</v>
      </c>
      <c r="CC6" s="56">
        <f t="shared" si="9"/>
        <v>33645</v>
      </c>
      <c r="CD6" s="56">
        <f t="shared" si="9"/>
        <v>36487</v>
      </c>
      <c r="CE6" s="56">
        <f t="shared" si="9"/>
        <v>37901</v>
      </c>
      <c r="CF6" s="56">
        <f t="shared" si="9"/>
        <v>45494</v>
      </c>
      <c r="CG6" s="56">
        <f t="shared" si="9"/>
        <v>47924</v>
      </c>
      <c r="CH6" s="56">
        <f t="shared" si="9"/>
        <v>48807</v>
      </c>
      <c r="CI6" s="56">
        <f t="shared" si="9"/>
        <v>51594</v>
      </c>
      <c r="CJ6" s="56">
        <f t="shared" si="9"/>
        <v>53805</v>
      </c>
      <c r="CK6" s="55" t="str">
        <f>IF(CK8="-","【-】","【"&amp;SUBSTITUTE(TEXT(CK8,"#,##0"),"-","△")&amp;"】")</f>
        <v>【59,287】</v>
      </c>
      <c r="CL6" s="56">
        <f>IF(CL8="-",NA(),CL8)</f>
        <v>15860</v>
      </c>
      <c r="CM6" s="56">
        <f t="shared" ref="CM6:CU6" si="10">IF(CM8="-",NA(),CM8)</f>
        <v>15719</v>
      </c>
      <c r="CN6" s="56">
        <f t="shared" si="10"/>
        <v>15217</v>
      </c>
      <c r="CO6" s="56">
        <f t="shared" si="10"/>
        <v>15357</v>
      </c>
      <c r="CP6" s="56">
        <f t="shared" si="10"/>
        <v>15321</v>
      </c>
      <c r="CQ6" s="56">
        <f t="shared" si="10"/>
        <v>12309</v>
      </c>
      <c r="CR6" s="56">
        <f t="shared" si="10"/>
        <v>12502</v>
      </c>
      <c r="CS6" s="56">
        <f t="shared" si="10"/>
        <v>12970</v>
      </c>
      <c r="CT6" s="56">
        <f t="shared" si="10"/>
        <v>13767</v>
      </c>
      <c r="CU6" s="56">
        <f t="shared" si="10"/>
        <v>14046</v>
      </c>
      <c r="CV6" s="55" t="str">
        <f>IF(CV8="-","【-】","【"&amp;SUBSTITUTE(TEXT(CV8,"#,##0"),"-","△")&amp;"】")</f>
        <v>【17,202】</v>
      </c>
      <c r="CW6" s="55">
        <f>IF(CW8="-",NA(),CW8)</f>
        <v>61.4</v>
      </c>
      <c r="CX6" s="55">
        <f t="shared" ref="CX6:DF6" si="11">IF(CX8="-",NA(),CX8)</f>
        <v>61.4</v>
      </c>
      <c r="CY6" s="55">
        <f t="shared" si="11"/>
        <v>60.5</v>
      </c>
      <c r="CZ6" s="55">
        <f t="shared" si="11"/>
        <v>66.099999999999994</v>
      </c>
      <c r="DA6" s="55">
        <f t="shared" si="11"/>
        <v>68.8</v>
      </c>
      <c r="DB6" s="55">
        <f t="shared" si="11"/>
        <v>59</v>
      </c>
      <c r="DC6" s="55">
        <f t="shared" si="11"/>
        <v>59.4</v>
      </c>
      <c r="DD6" s="55">
        <f t="shared" si="11"/>
        <v>59.9</v>
      </c>
      <c r="DE6" s="55">
        <f t="shared" si="11"/>
        <v>63.4</v>
      </c>
      <c r="DF6" s="55">
        <f t="shared" si="11"/>
        <v>61.3</v>
      </c>
      <c r="DG6" s="55" t="str">
        <f>IF(DG8="-","【-】","【"&amp;SUBSTITUTE(TEXT(DG8,"#,##0.0"),"-","△")&amp;"】")</f>
        <v>【56.4】</v>
      </c>
      <c r="DH6" s="55">
        <f>IF(DH8="-",NA(),DH8)</f>
        <v>24.8</v>
      </c>
      <c r="DI6" s="55">
        <f t="shared" ref="DI6:DQ6" si="12">IF(DI8="-",NA(),DI8)</f>
        <v>24.4</v>
      </c>
      <c r="DJ6" s="55">
        <f t="shared" si="12"/>
        <v>19.3</v>
      </c>
      <c r="DK6" s="55">
        <f t="shared" si="12"/>
        <v>19.899999999999999</v>
      </c>
      <c r="DL6" s="55">
        <f t="shared" si="12"/>
        <v>19.100000000000001</v>
      </c>
      <c r="DM6" s="55">
        <f t="shared" si="12"/>
        <v>20.7</v>
      </c>
      <c r="DN6" s="55">
        <f t="shared" si="12"/>
        <v>20.6</v>
      </c>
      <c r="DO6" s="55">
        <f t="shared" si="12"/>
        <v>20.5</v>
      </c>
      <c r="DP6" s="55">
        <f t="shared" si="12"/>
        <v>20.2</v>
      </c>
      <c r="DQ6" s="55">
        <f t="shared" si="12"/>
        <v>20.2</v>
      </c>
      <c r="DR6" s="55" t="str">
        <f>IF(DR8="-","【-】","【"&amp;SUBSTITUTE(TEXT(DR8,"#,##0.0"),"-","△")&amp;"】")</f>
        <v>【24.8】</v>
      </c>
      <c r="DS6" s="55">
        <f>IF(DS8="-",NA(),DS8)</f>
        <v>69.099999999999994</v>
      </c>
      <c r="DT6" s="55">
        <f t="shared" ref="DT6:EB6" si="13">IF(DT8="-",NA(),DT8)</f>
        <v>70.599999999999994</v>
      </c>
      <c r="DU6" s="55">
        <f t="shared" si="13"/>
        <v>71.8</v>
      </c>
      <c r="DV6" s="55">
        <f t="shared" si="13"/>
        <v>72.099999999999994</v>
      </c>
      <c r="DW6" s="55">
        <f t="shared" si="13"/>
        <v>67.3</v>
      </c>
      <c r="DX6" s="55">
        <f t="shared" si="13"/>
        <v>46.9</v>
      </c>
      <c r="DY6" s="55">
        <f t="shared" si="13"/>
        <v>48.6</v>
      </c>
      <c r="DZ6" s="55">
        <f t="shared" si="13"/>
        <v>50.8</v>
      </c>
      <c r="EA6" s="55">
        <f t="shared" si="13"/>
        <v>51.4</v>
      </c>
      <c r="EB6" s="55">
        <f t="shared" si="13"/>
        <v>51.9</v>
      </c>
      <c r="EC6" s="55" t="str">
        <f>IF(EC8="-","【-】","【"&amp;SUBSTITUTE(TEXT(EC8,"#,##0.0"),"-","△")&amp;"】")</f>
        <v>【56.0】</v>
      </c>
      <c r="ED6" s="55">
        <f>IF(ED8="-",NA(),ED8)</f>
        <v>78.5</v>
      </c>
      <c r="EE6" s="55">
        <f t="shared" ref="EE6:EM6" si="14">IF(EE8="-",NA(),EE8)</f>
        <v>79.3</v>
      </c>
      <c r="EF6" s="55">
        <f t="shared" si="14"/>
        <v>79.099999999999994</v>
      </c>
      <c r="EG6" s="55">
        <f t="shared" si="14"/>
        <v>76.8</v>
      </c>
      <c r="EH6" s="55">
        <f t="shared" si="14"/>
        <v>52.9</v>
      </c>
      <c r="EI6" s="55">
        <f t="shared" si="14"/>
        <v>67.3</v>
      </c>
      <c r="EJ6" s="55">
        <f t="shared" si="14"/>
        <v>70.099999999999994</v>
      </c>
      <c r="EK6" s="55">
        <f t="shared" si="14"/>
        <v>72.599999999999994</v>
      </c>
      <c r="EL6" s="55">
        <f t="shared" si="14"/>
        <v>71.900000000000006</v>
      </c>
      <c r="EM6" s="55">
        <f t="shared" si="14"/>
        <v>71.2</v>
      </c>
      <c r="EN6" s="55" t="str">
        <f>IF(EN8="-","【-】","【"&amp;SUBSTITUTE(TEXT(EN8,"#,##0.0"),"-","△")&amp;"】")</f>
        <v>【70.7】</v>
      </c>
      <c r="EO6" s="56">
        <f>IF(EO8="-",NA(),EO8)</f>
        <v>33888612</v>
      </c>
      <c r="EP6" s="56">
        <f t="shared" ref="EP6:EX6" si="15">IF(EP8="-",NA(),EP8)</f>
        <v>34111196</v>
      </c>
      <c r="EQ6" s="56">
        <f t="shared" si="15"/>
        <v>34064831</v>
      </c>
      <c r="ER6" s="56">
        <f t="shared" si="15"/>
        <v>34295247</v>
      </c>
      <c r="ES6" s="56">
        <f t="shared" si="15"/>
        <v>34344424</v>
      </c>
      <c r="ET6" s="56">
        <f t="shared" si="15"/>
        <v>41975086</v>
      </c>
      <c r="EU6" s="56">
        <f t="shared" si="15"/>
        <v>43785070</v>
      </c>
      <c r="EV6" s="56">
        <f t="shared" si="15"/>
        <v>44436827</v>
      </c>
      <c r="EW6" s="56">
        <f t="shared" si="15"/>
        <v>45896030</v>
      </c>
      <c r="EX6" s="56">
        <f t="shared" si="15"/>
        <v>47415042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176</v>
      </c>
      <c r="B7" s="53">
        <f t="shared" ref="B7:AH7" si="16">B8</f>
        <v>2021</v>
      </c>
      <c r="C7" s="53">
        <f t="shared" si="16"/>
        <v>242098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200床以上～300床未満</v>
      </c>
      <c r="O7" s="53" t="str">
        <f>O8</f>
        <v>非設置</v>
      </c>
      <c r="P7" s="53" t="str">
        <f>P8</f>
        <v>直営</v>
      </c>
      <c r="Q7" s="54">
        <f t="shared" si="16"/>
        <v>14</v>
      </c>
      <c r="R7" s="53" t="str">
        <f t="shared" si="16"/>
        <v>対象</v>
      </c>
      <c r="S7" s="53" t="str">
        <f t="shared" si="16"/>
        <v>ド 透 I 未 訓 ガ</v>
      </c>
      <c r="T7" s="53" t="str">
        <f t="shared" si="16"/>
        <v>救 臨 へ 災 輪</v>
      </c>
      <c r="U7" s="54">
        <f>U8</f>
        <v>16802</v>
      </c>
      <c r="V7" s="54">
        <f>V8</f>
        <v>19802</v>
      </c>
      <c r="W7" s="53" t="str">
        <f>W8</f>
        <v>-</v>
      </c>
      <c r="X7" s="53" t="str">
        <f t="shared" si="16"/>
        <v>第２種該当</v>
      </c>
      <c r="Y7" s="53" t="str">
        <f t="shared" si="16"/>
        <v>１０：１</v>
      </c>
      <c r="Z7" s="54">
        <f t="shared" si="16"/>
        <v>199</v>
      </c>
      <c r="AA7" s="54">
        <f t="shared" si="16"/>
        <v>56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255</v>
      </c>
      <c r="AF7" s="54">
        <f t="shared" si="16"/>
        <v>171</v>
      </c>
      <c r="AG7" s="54">
        <f t="shared" si="16"/>
        <v>43</v>
      </c>
      <c r="AH7" s="54">
        <f t="shared" si="16"/>
        <v>214</v>
      </c>
      <c r="AI7" s="55">
        <f>AI8</f>
        <v>97.6</v>
      </c>
      <c r="AJ7" s="55">
        <f t="shared" ref="AJ7:AR7" si="17">AJ8</f>
        <v>97.3</v>
      </c>
      <c r="AK7" s="55">
        <f t="shared" si="17"/>
        <v>102.6</v>
      </c>
      <c r="AL7" s="55">
        <f t="shared" si="17"/>
        <v>113.3</v>
      </c>
      <c r="AM7" s="55">
        <f t="shared" si="17"/>
        <v>127</v>
      </c>
      <c r="AN7" s="55">
        <f t="shared" si="17"/>
        <v>97.2</v>
      </c>
      <c r="AO7" s="55">
        <f t="shared" si="17"/>
        <v>97.5</v>
      </c>
      <c r="AP7" s="55">
        <f t="shared" si="17"/>
        <v>96.9</v>
      </c>
      <c r="AQ7" s="55">
        <f t="shared" si="17"/>
        <v>101.8</v>
      </c>
      <c r="AR7" s="55">
        <f t="shared" si="17"/>
        <v>106.2</v>
      </c>
      <c r="AS7" s="55"/>
      <c r="AT7" s="55">
        <f>AT8</f>
        <v>90.6</v>
      </c>
      <c r="AU7" s="55">
        <f t="shared" ref="AU7:BC7" si="18">AU8</f>
        <v>90.3</v>
      </c>
      <c r="AV7" s="55">
        <f t="shared" si="18"/>
        <v>96.7</v>
      </c>
      <c r="AW7" s="55">
        <f t="shared" si="18"/>
        <v>89.6</v>
      </c>
      <c r="AX7" s="55">
        <f t="shared" si="18"/>
        <v>85.9</v>
      </c>
      <c r="AY7" s="55">
        <f t="shared" si="18"/>
        <v>85.9</v>
      </c>
      <c r="AZ7" s="55">
        <f t="shared" si="18"/>
        <v>86</v>
      </c>
      <c r="BA7" s="55">
        <f t="shared" si="18"/>
        <v>86</v>
      </c>
      <c r="BB7" s="55">
        <f t="shared" si="18"/>
        <v>80.7</v>
      </c>
      <c r="BC7" s="55">
        <f t="shared" si="18"/>
        <v>82.3</v>
      </c>
      <c r="BD7" s="55"/>
      <c r="BE7" s="55">
        <f>BE8</f>
        <v>72.5</v>
      </c>
      <c r="BF7" s="55">
        <f t="shared" ref="BF7:BN7" si="19">BF8</f>
        <v>77.8</v>
      </c>
      <c r="BG7" s="55">
        <f t="shared" si="19"/>
        <v>75.099999999999994</v>
      </c>
      <c r="BH7" s="55">
        <f t="shared" si="19"/>
        <v>70</v>
      </c>
      <c r="BI7" s="55">
        <f t="shared" si="19"/>
        <v>38.799999999999997</v>
      </c>
      <c r="BJ7" s="55">
        <f t="shared" si="19"/>
        <v>86.8</v>
      </c>
      <c r="BK7" s="55">
        <f t="shared" si="19"/>
        <v>90.8</v>
      </c>
      <c r="BL7" s="55">
        <f t="shared" si="19"/>
        <v>81.900000000000006</v>
      </c>
      <c r="BM7" s="55">
        <f t="shared" si="19"/>
        <v>91.6</v>
      </c>
      <c r="BN7" s="55">
        <f t="shared" si="19"/>
        <v>100.1</v>
      </c>
      <c r="BO7" s="55"/>
      <c r="BP7" s="55">
        <f>BP8</f>
        <v>75.900000000000006</v>
      </c>
      <c r="BQ7" s="55">
        <f t="shared" ref="BQ7:BY7" si="20">BQ8</f>
        <v>70.900000000000006</v>
      </c>
      <c r="BR7" s="55">
        <f t="shared" si="20"/>
        <v>70.900000000000006</v>
      </c>
      <c r="BS7" s="55">
        <f t="shared" si="20"/>
        <v>56</v>
      </c>
      <c r="BT7" s="55">
        <f t="shared" si="20"/>
        <v>50.9</v>
      </c>
      <c r="BU7" s="55">
        <f t="shared" si="20"/>
        <v>73</v>
      </c>
      <c r="BV7" s="55">
        <f t="shared" si="20"/>
        <v>72.099999999999994</v>
      </c>
      <c r="BW7" s="55">
        <f t="shared" si="20"/>
        <v>72.900000000000006</v>
      </c>
      <c r="BX7" s="55">
        <f t="shared" si="20"/>
        <v>64.5</v>
      </c>
      <c r="BY7" s="55">
        <f t="shared" si="20"/>
        <v>63.8</v>
      </c>
      <c r="BZ7" s="55"/>
      <c r="CA7" s="56">
        <f>CA8</f>
        <v>30090</v>
      </c>
      <c r="CB7" s="56">
        <f t="shared" ref="CB7:CJ7" si="21">CB8</f>
        <v>31909</v>
      </c>
      <c r="CC7" s="56">
        <f t="shared" si="21"/>
        <v>33645</v>
      </c>
      <c r="CD7" s="56">
        <f t="shared" si="21"/>
        <v>36487</v>
      </c>
      <c r="CE7" s="56">
        <f t="shared" si="21"/>
        <v>37901</v>
      </c>
      <c r="CF7" s="56">
        <f t="shared" si="21"/>
        <v>45494</v>
      </c>
      <c r="CG7" s="56">
        <f t="shared" si="21"/>
        <v>47924</v>
      </c>
      <c r="CH7" s="56">
        <f t="shared" si="21"/>
        <v>48807</v>
      </c>
      <c r="CI7" s="56">
        <f t="shared" si="21"/>
        <v>51594</v>
      </c>
      <c r="CJ7" s="56">
        <f t="shared" si="21"/>
        <v>53805</v>
      </c>
      <c r="CK7" s="55"/>
      <c r="CL7" s="56">
        <f>CL8</f>
        <v>15860</v>
      </c>
      <c r="CM7" s="56">
        <f t="shared" ref="CM7:CU7" si="22">CM8</f>
        <v>15719</v>
      </c>
      <c r="CN7" s="56">
        <f t="shared" si="22"/>
        <v>15217</v>
      </c>
      <c r="CO7" s="56">
        <f t="shared" si="22"/>
        <v>15357</v>
      </c>
      <c r="CP7" s="56">
        <f t="shared" si="22"/>
        <v>15321</v>
      </c>
      <c r="CQ7" s="56">
        <f t="shared" si="22"/>
        <v>12309</v>
      </c>
      <c r="CR7" s="56">
        <f t="shared" si="22"/>
        <v>12502</v>
      </c>
      <c r="CS7" s="56">
        <f t="shared" si="22"/>
        <v>12970</v>
      </c>
      <c r="CT7" s="56">
        <f t="shared" si="22"/>
        <v>13767</v>
      </c>
      <c r="CU7" s="56">
        <f t="shared" si="22"/>
        <v>14046</v>
      </c>
      <c r="CV7" s="55"/>
      <c r="CW7" s="55">
        <f>CW8</f>
        <v>61.4</v>
      </c>
      <c r="CX7" s="55">
        <f t="shared" ref="CX7:DF7" si="23">CX8</f>
        <v>61.4</v>
      </c>
      <c r="CY7" s="55">
        <f t="shared" si="23"/>
        <v>60.5</v>
      </c>
      <c r="CZ7" s="55">
        <f t="shared" si="23"/>
        <v>66.099999999999994</v>
      </c>
      <c r="DA7" s="55">
        <f t="shared" si="23"/>
        <v>68.8</v>
      </c>
      <c r="DB7" s="55">
        <f t="shared" si="23"/>
        <v>59</v>
      </c>
      <c r="DC7" s="55">
        <f t="shared" si="23"/>
        <v>59.4</v>
      </c>
      <c r="DD7" s="55">
        <f t="shared" si="23"/>
        <v>59.9</v>
      </c>
      <c r="DE7" s="55">
        <f t="shared" si="23"/>
        <v>63.4</v>
      </c>
      <c r="DF7" s="55">
        <f t="shared" si="23"/>
        <v>61.3</v>
      </c>
      <c r="DG7" s="55"/>
      <c r="DH7" s="55">
        <f>DH8</f>
        <v>24.8</v>
      </c>
      <c r="DI7" s="55">
        <f t="shared" ref="DI7:DQ7" si="24">DI8</f>
        <v>24.4</v>
      </c>
      <c r="DJ7" s="55">
        <f t="shared" si="24"/>
        <v>19.3</v>
      </c>
      <c r="DK7" s="55">
        <f t="shared" si="24"/>
        <v>19.899999999999999</v>
      </c>
      <c r="DL7" s="55">
        <f t="shared" si="24"/>
        <v>19.100000000000001</v>
      </c>
      <c r="DM7" s="55">
        <f t="shared" si="24"/>
        <v>20.7</v>
      </c>
      <c r="DN7" s="55">
        <f t="shared" si="24"/>
        <v>20.6</v>
      </c>
      <c r="DO7" s="55">
        <f t="shared" si="24"/>
        <v>20.5</v>
      </c>
      <c r="DP7" s="55">
        <f t="shared" si="24"/>
        <v>20.2</v>
      </c>
      <c r="DQ7" s="55">
        <f t="shared" si="24"/>
        <v>20.2</v>
      </c>
      <c r="DR7" s="55"/>
      <c r="DS7" s="55">
        <f>DS8</f>
        <v>69.099999999999994</v>
      </c>
      <c r="DT7" s="55">
        <f t="shared" ref="DT7:EB7" si="25">DT8</f>
        <v>70.599999999999994</v>
      </c>
      <c r="DU7" s="55">
        <f t="shared" si="25"/>
        <v>71.8</v>
      </c>
      <c r="DV7" s="55">
        <f t="shared" si="25"/>
        <v>72.099999999999994</v>
      </c>
      <c r="DW7" s="55">
        <f t="shared" si="25"/>
        <v>67.3</v>
      </c>
      <c r="DX7" s="55">
        <f t="shared" si="25"/>
        <v>46.9</v>
      </c>
      <c r="DY7" s="55">
        <f t="shared" si="25"/>
        <v>48.6</v>
      </c>
      <c r="DZ7" s="55">
        <f t="shared" si="25"/>
        <v>50.8</v>
      </c>
      <c r="EA7" s="55">
        <f t="shared" si="25"/>
        <v>51.4</v>
      </c>
      <c r="EB7" s="55">
        <f t="shared" si="25"/>
        <v>51.9</v>
      </c>
      <c r="EC7" s="55"/>
      <c r="ED7" s="55">
        <f>ED8</f>
        <v>78.5</v>
      </c>
      <c r="EE7" s="55">
        <f t="shared" ref="EE7:EM7" si="26">EE8</f>
        <v>79.3</v>
      </c>
      <c r="EF7" s="55">
        <f t="shared" si="26"/>
        <v>79.099999999999994</v>
      </c>
      <c r="EG7" s="55">
        <f t="shared" si="26"/>
        <v>76.8</v>
      </c>
      <c r="EH7" s="55">
        <f t="shared" si="26"/>
        <v>52.9</v>
      </c>
      <c r="EI7" s="55">
        <f t="shared" si="26"/>
        <v>67.3</v>
      </c>
      <c r="EJ7" s="55">
        <f t="shared" si="26"/>
        <v>70.099999999999994</v>
      </c>
      <c r="EK7" s="55">
        <f t="shared" si="26"/>
        <v>72.599999999999994</v>
      </c>
      <c r="EL7" s="55">
        <f t="shared" si="26"/>
        <v>71.900000000000006</v>
      </c>
      <c r="EM7" s="55">
        <f t="shared" si="26"/>
        <v>71.2</v>
      </c>
      <c r="EN7" s="55"/>
      <c r="EO7" s="56">
        <f>EO8</f>
        <v>33888612</v>
      </c>
      <c r="EP7" s="56">
        <f t="shared" ref="EP7:EX7" si="27">EP8</f>
        <v>34111196</v>
      </c>
      <c r="EQ7" s="56">
        <f t="shared" si="27"/>
        <v>34064831</v>
      </c>
      <c r="ER7" s="56">
        <f t="shared" si="27"/>
        <v>34295247</v>
      </c>
      <c r="ES7" s="56">
        <f t="shared" si="27"/>
        <v>34344424</v>
      </c>
      <c r="ET7" s="56">
        <f t="shared" si="27"/>
        <v>41975086</v>
      </c>
      <c r="EU7" s="56">
        <f t="shared" si="27"/>
        <v>43785070</v>
      </c>
      <c r="EV7" s="56">
        <f t="shared" si="27"/>
        <v>44436827</v>
      </c>
      <c r="EW7" s="56">
        <f t="shared" si="27"/>
        <v>45896030</v>
      </c>
      <c r="EX7" s="56">
        <f t="shared" si="27"/>
        <v>47415042</v>
      </c>
      <c r="EY7" s="56"/>
    </row>
    <row r="8" spans="1:155" s="57" customFormat="1" x14ac:dyDescent="0.15">
      <c r="A8" s="38"/>
      <c r="B8" s="58">
        <v>2021</v>
      </c>
      <c r="C8" s="58">
        <v>242098</v>
      </c>
      <c r="D8" s="58">
        <v>46</v>
      </c>
      <c r="E8" s="58">
        <v>6</v>
      </c>
      <c r="F8" s="58">
        <v>0</v>
      </c>
      <c r="G8" s="58">
        <v>1</v>
      </c>
      <c r="H8" s="58" t="s">
        <v>177</v>
      </c>
      <c r="I8" s="58" t="s">
        <v>178</v>
      </c>
      <c r="J8" s="58" t="s">
        <v>179</v>
      </c>
      <c r="K8" s="58" t="s">
        <v>180</v>
      </c>
      <c r="L8" s="58" t="s">
        <v>181</v>
      </c>
      <c r="M8" s="58" t="s">
        <v>182</v>
      </c>
      <c r="N8" s="58" t="s">
        <v>183</v>
      </c>
      <c r="O8" s="58" t="s">
        <v>184</v>
      </c>
      <c r="P8" s="58" t="s">
        <v>185</v>
      </c>
      <c r="Q8" s="59">
        <v>14</v>
      </c>
      <c r="R8" s="58" t="s">
        <v>186</v>
      </c>
      <c r="S8" s="58" t="s">
        <v>187</v>
      </c>
      <c r="T8" s="58" t="s">
        <v>188</v>
      </c>
      <c r="U8" s="59">
        <v>16802</v>
      </c>
      <c r="V8" s="59">
        <v>19802</v>
      </c>
      <c r="W8" s="58" t="s">
        <v>39</v>
      </c>
      <c r="X8" s="58" t="s">
        <v>189</v>
      </c>
      <c r="Y8" s="60" t="s">
        <v>190</v>
      </c>
      <c r="Z8" s="59">
        <v>199</v>
      </c>
      <c r="AA8" s="59">
        <v>56</v>
      </c>
      <c r="AB8" s="59" t="s">
        <v>39</v>
      </c>
      <c r="AC8" s="59" t="s">
        <v>39</v>
      </c>
      <c r="AD8" s="59" t="s">
        <v>39</v>
      </c>
      <c r="AE8" s="59">
        <v>255</v>
      </c>
      <c r="AF8" s="59">
        <v>171</v>
      </c>
      <c r="AG8" s="59">
        <v>43</v>
      </c>
      <c r="AH8" s="59">
        <v>214</v>
      </c>
      <c r="AI8" s="61">
        <v>97.6</v>
      </c>
      <c r="AJ8" s="61">
        <v>97.3</v>
      </c>
      <c r="AK8" s="61">
        <v>102.6</v>
      </c>
      <c r="AL8" s="61">
        <v>113.3</v>
      </c>
      <c r="AM8" s="61">
        <v>127</v>
      </c>
      <c r="AN8" s="61">
        <v>97.2</v>
      </c>
      <c r="AO8" s="61">
        <v>97.5</v>
      </c>
      <c r="AP8" s="61">
        <v>96.9</v>
      </c>
      <c r="AQ8" s="61">
        <v>101.8</v>
      </c>
      <c r="AR8" s="61">
        <v>106.2</v>
      </c>
      <c r="AS8" s="61">
        <v>106.2</v>
      </c>
      <c r="AT8" s="61">
        <v>90.6</v>
      </c>
      <c r="AU8" s="61">
        <v>90.3</v>
      </c>
      <c r="AV8" s="61">
        <v>96.7</v>
      </c>
      <c r="AW8" s="61">
        <v>89.6</v>
      </c>
      <c r="AX8" s="61">
        <v>85.9</v>
      </c>
      <c r="AY8" s="61">
        <v>85.9</v>
      </c>
      <c r="AZ8" s="61">
        <v>86</v>
      </c>
      <c r="BA8" s="61">
        <v>86</v>
      </c>
      <c r="BB8" s="61">
        <v>80.7</v>
      </c>
      <c r="BC8" s="61">
        <v>82.3</v>
      </c>
      <c r="BD8" s="61">
        <v>86.6</v>
      </c>
      <c r="BE8" s="62">
        <v>72.5</v>
      </c>
      <c r="BF8" s="62">
        <v>77.8</v>
      </c>
      <c r="BG8" s="62">
        <v>75.099999999999994</v>
      </c>
      <c r="BH8" s="62">
        <v>70</v>
      </c>
      <c r="BI8" s="62">
        <v>38.799999999999997</v>
      </c>
      <c r="BJ8" s="62">
        <v>86.8</v>
      </c>
      <c r="BK8" s="62">
        <v>90.8</v>
      </c>
      <c r="BL8" s="62">
        <v>81.900000000000006</v>
      </c>
      <c r="BM8" s="62">
        <v>91.6</v>
      </c>
      <c r="BN8" s="62">
        <v>100.1</v>
      </c>
      <c r="BO8" s="62">
        <v>70.7</v>
      </c>
      <c r="BP8" s="61">
        <v>75.900000000000006</v>
      </c>
      <c r="BQ8" s="61">
        <v>70.900000000000006</v>
      </c>
      <c r="BR8" s="61">
        <v>70.900000000000006</v>
      </c>
      <c r="BS8" s="61">
        <v>56</v>
      </c>
      <c r="BT8" s="61">
        <v>50.9</v>
      </c>
      <c r="BU8" s="61">
        <v>73</v>
      </c>
      <c r="BV8" s="61">
        <v>72.099999999999994</v>
      </c>
      <c r="BW8" s="61">
        <v>72.900000000000006</v>
      </c>
      <c r="BX8" s="61">
        <v>64.5</v>
      </c>
      <c r="BY8" s="61">
        <v>63.8</v>
      </c>
      <c r="BZ8" s="61">
        <v>67.099999999999994</v>
      </c>
      <c r="CA8" s="62">
        <v>30090</v>
      </c>
      <c r="CB8" s="62">
        <v>31909</v>
      </c>
      <c r="CC8" s="62">
        <v>33645</v>
      </c>
      <c r="CD8" s="62">
        <v>36487</v>
      </c>
      <c r="CE8" s="62">
        <v>37901</v>
      </c>
      <c r="CF8" s="62">
        <v>45494</v>
      </c>
      <c r="CG8" s="62">
        <v>47924</v>
      </c>
      <c r="CH8" s="62">
        <v>48807</v>
      </c>
      <c r="CI8" s="62">
        <v>51594</v>
      </c>
      <c r="CJ8" s="62">
        <v>53805</v>
      </c>
      <c r="CK8" s="61">
        <v>59287</v>
      </c>
      <c r="CL8" s="62">
        <v>15860</v>
      </c>
      <c r="CM8" s="62">
        <v>15719</v>
      </c>
      <c r="CN8" s="62">
        <v>15217</v>
      </c>
      <c r="CO8" s="62">
        <v>15357</v>
      </c>
      <c r="CP8" s="62">
        <v>15321</v>
      </c>
      <c r="CQ8" s="62">
        <v>12309</v>
      </c>
      <c r="CR8" s="62">
        <v>12502</v>
      </c>
      <c r="CS8" s="62">
        <v>12970</v>
      </c>
      <c r="CT8" s="62">
        <v>13767</v>
      </c>
      <c r="CU8" s="62">
        <v>14046</v>
      </c>
      <c r="CV8" s="61">
        <v>17202</v>
      </c>
      <c r="CW8" s="62">
        <v>61.4</v>
      </c>
      <c r="CX8" s="62">
        <v>61.4</v>
      </c>
      <c r="CY8" s="62">
        <v>60.5</v>
      </c>
      <c r="CZ8" s="62">
        <v>66.099999999999994</v>
      </c>
      <c r="DA8" s="62">
        <v>68.8</v>
      </c>
      <c r="DB8" s="62">
        <v>59</v>
      </c>
      <c r="DC8" s="62">
        <v>59.4</v>
      </c>
      <c r="DD8" s="62">
        <v>59.9</v>
      </c>
      <c r="DE8" s="62">
        <v>63.4</v>
      </c>
      <c r="DF8" s="62">
        <v>61.3</v>
      </c>
      <c r="DG8" s="62">
        <v>56.4</v>
      </c>
      <c r="DH8" s="62">
        <v>24.8</v>
      </c>
      <c r="DI8" s="62">
        <v>24.4</v>
      </c>
      <c r="DJ8" s="62">
        <v>19.3</v>
      </c>
      <c r="DK8" s="62">
        <v>19.899999999999999</v>
      </c>
      <c r="DL8" s="62">
        <v>19.100000000000001</v>
      </c>
      <c r="DM8" s="62">
        <v>20.7</v>
      </c>
      <c r="DN8" s="62">
        <v>20.6</v>
      </c>
      <c r="DO8" s="62">
        <v>20.5</v>
      </c>
      <c r="DP8" s="62">
        <v>20.2</v>
      </c>
      <c r="DQ8" s="62">
        <v>20.2</v>
      </c>
      <c r="DR8" s="62">
        <v>24.8</v>
      </c>
      <c r="DS8" s="61">
        <v>69.099999999999994</v>
      </c>
      <c r="DT8" s="61">
        <v>70.599999999999994</v>
      </c>
      <c r="DU8" s="61">
        <v>71.8</v>
      </c>
      <c r="DV8" s="61">
        <v>72.099999999999994</v>
      </c>
      <c r="DW8" s="61">
        <v>67.3</v>
      </c>
      <c r="DX8" s="61">
        <v>46.9</v>
      </c>
      <c r="DY8" s="61">
        <v>48.6</v>
      </c>
      <c r="DZ8" s="61">
        <v>50.8</v>
      </c>
      <c r="EA8" s="61">
        <v>51.4</v>
      </c>
      <c r="EB8" s="61">
        <v>51.9</v>
      </c>
      <c r="EC8" s="61">
        <v>56</v>
      </c>
      <c r="ED8" s="61">
        <v>78.5</v>
      </c>
      <c r="EE8" s="61">
        <v>79.3</v>
      </c>
      <c r="EF8" s="61">
        <v>79.099999999999994</v>
      </c>
      <c r="EG8" s="61">
        <v>76.8</v>
      </c>
      <c r="EH8" s="61">
        <v>52.9</v>
      </c>
      <c r="EI8" s="61">
        <v>67.3</v>
      </c>
      <c r="EJ8" s="61">
        <v>70.099999999999994</v>
      </c>
      <c r="EK8" s="61">
        <v>72.599999999999994</v>
      </c>
      <c r="EL8" s="61">
        <v>71.900000000000006</v>
      </c>
      <c r="EM8" s="61">
        <v>71.2</v>
      </c>
      <c r="EN8" s="61">
        <v>70.7</v>
      </c>
      <c r="EO8" s="62">
        <v>33888612</v>
      </c>
      <c r="EP8" s="62">
        <v>34111196</v>
      </c>
      <c r="EQ8" s="62">
        <v>34064831</v>
      </c>
      <c r="ER8" s="62">
        <v>34295247</v>
      </c>
      <c r="ES8" s="62">
        <v>34344424</v>
      </c>
      <c r="ET8" s="62">
        <v>41975086</v>
      </c>
      <c r="EU8" s="62">
        <v>43785070</v>
      </c>
      <c r="EV8" s="62">
        <v>44436827</v>
      </c>
      <c r="EW8" s="62">
        <v>45896030</v>
      </c>
      <c r="EX8" s="62">
        <v>47415042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191</v>
      </c>
      <c r="C10" s="67" t="s">
        <v>192</v>
      </c>
      <c r="D10" s="67" t="s">
        <v>193</v>
      </c>
      <c r="E10" s="67" t="s">
        <v>194</v>
      </c>
      <c r="F10" s="67" t="s">
        <v>195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byouin15</cp:lastModifiedBy>
  <cp:lastPrinted>2023-01-12T07:40:52Z</cp:lastPrinted>
  <dcterms:created xsi:type="dcterms:W3CDTF">2022-12-01T02:25:09Z</dcterms:created>
  <dcterms:modified xsi:type="dcterms:W3CDTF">2023-01-12T23:59:03Z</dcterms:modified>
  <cp:category/>
</cp:coreProperties>
</file>