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10078\e財政第２班\22_公営企業決算\R03公営企業決算統計\12_経営比較\05_経営比較分析表\03_市町から\水道\15_木曽岬町\"/>
    </mc:Choice>
  </mc:AlternateContent>
  <workbookProtection workbookAlgorithmName="SHA-512" workbookHashValue="iy39R3EEQyZTiswtMKaiRJGEVQSj00cQb3L3uyF3xB1NTb8NId+DBlBKiSPpi1KRk9/L7AZaVt3bckDIb+QSzA==" workbookSaltValue="8Cibnm2Qu1i0PCpfdqBjwg==" workbookSpinCount="100000" lockStructure="1"/>
  <bookViews>
    <workbookView xWindow="-120" yWindow="-120" windowWidth="29040" windowHeight="1584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I10" i="4" s="1"/>
  <c r="N6" i="5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H85" i="4"/>
  <c r="G85" i="4"/>
  <c r="F85" i="4"/>
  <c r="E85" i="4"/>
  <c r="BB10" i="4"/>
  <c r="AT10" i="4"/>
  <c r="AL10" i="4"/>
  <c r="W10" i="4"/>
  <c r="B10" i="4"/>
  <c r="BB8" i="4"/>
  <c r="AT8" i="4"/>
  <c r="AL8" i="4"/>
  <c r="W8" i="4"/>
  <c r="P8" i="4"/>
  <c r="I8" i="4"/>
  <c r="B8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<sst xmlns="http://schemas.openxmlformats.org/spreadsheetml/2006/main" count="228" uniqueCount="115">
  <si>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</si>
  <si>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</si>
  <si>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</si>
  <si>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</si>
  <si>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</si>
  <si>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</si>
  <si>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</si>
  <si>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</si>
  <si>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</si>
  <si>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</si>
  <si>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</si>
  <si>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</si>
  <si>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</si>
  <si>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</si>
  <si>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</si>
  <si>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</si>
  <si>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</si>
  <si>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</si>
  <si>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</si>
  <si>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</si>
  <si>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</si>
  <si>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</si>
  <si>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</si>
  <si>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</si>
  <si>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</si>
  <si>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</si>
  <si>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</si>
  <si>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</si>
  <si>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</si>
  <si>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</si>
  <si>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</si>
  <si>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</si>
  <si>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</si>
  <si>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</si>
  <si>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</si>
  <si>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</si>
  <si>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</si>
  <si>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</si>
  <si>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</si>
  <si>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</si>
  <si>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</si>
  <si>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</si>
  <si>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</si>
  <si>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</si>
  <si>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</si>
  <si>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</si>
  <si>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</si>
  <si>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</si>
  <si>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</si>
  <si>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</si>
  <si>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</si>
  <si>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</si>
  <si>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</si>
  <si>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</si>
  <si>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</si>
  <si>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</si>
  <si>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</si>
  <si>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</si>
  <si>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</si>
  <si>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</si>
  <si>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</si>
  <si>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</si>
  <si>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</si>
  <si>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</si>
  <si>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</si>
  <si>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</si>
  <si>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</si>
  <si>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</si>
  <si>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</si>
  <si>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</si>
  <si>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</si>
  <si>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</si>
  <si>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</si>
  <si>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</si>
  <si>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</si>
  <si>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</si>
  <si>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</si>
  <si>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</si>
  <si>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</si>
  <si>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</si>
  <si>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</si>
  <si>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</si>
  <si>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</si>
  <si>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</si>
  <si>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</si>
  <si>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</si>
  <si>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</si>
  <si>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</si>
  <si>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</si>
  <si>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</si>
  <si>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</si>
  <si>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</si>
  <si>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</si>
  <si>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木曽岬町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</si>
  <si>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</si>
  <si>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</si>
  <si>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</si>
  <si>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</si>
  <si>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</si>
  <si>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</si>
  <si>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</si>
  <si>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</si>
  <si>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</si>
  <si>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</si>
  <si>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</si>
  <si>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</si>
  <si>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</si>
  <si>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</si>
  <si>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</si>
  <si>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</si>
  <si>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</si>
  <si>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</si>
  <si>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今後、施設の老朽化に伴い更新事業が増加することを踏まえると、更新に係る費用と経営状況を正確に把握し、健全・効率的な経営を維持しつつ計画的な施設の更新を行う必要がある。</t>
    <phoneticPr fontId="4"/>
  </si>
  <si>
    <t>①減価償却率が70％を超えており、また類似団体平均を上回っているため、法定耐用年数を迎える施設・管路が多いことが分かる。
②管路経年化率については、類似団体平均を上回っており、また今後も管の老朽化が増となるため、今後の数値も増となることが見込まれる。
③令和3年度の更新率は類似団体平均を下回っている。今後も将来的な老朽管の増加が予測されるため、より計画的な更新が必要である。</t>
    <phoneticPr fontId="4"/>
  </si>
  <si>
    <t>①毎年度赤字経営が続いていたが、令和2年3年度にわたり有収率の増等の要因により経常収支比率が100％を上回っている。
②累積欠損金比率は類似団体平均よりも下回っている。
③流動比率については令和3年度全国平均を下回ったが、100％を大きく上回っているため支払能力は十分備えているといえる。
④企業債は平成22年度以降発生していない。
⑤料金回収率については、平成29年度以降平均を上回っている。
⑥給水原価は類似団体の平均値よりも低く抑えられている。
⑦施設利用率は、継続的に類似団体平均を上回っている。
⑧有収率については毎年度90％を超えており、継続的に類似団体平均を上回っている。</t>
    <rPh sb="21" eb="22">
      <t>ネン</t>
    </rPh>
    <rPh sb="95" eb="97">
      <t>レイワ</t>
    </rPh>
    <rPh sb="98" eb="100">
      <t>ネンド</t>
    </rPh>
    <rPh sb="100" eb="104">
      <t>ゼンコクヘイキン</t>
    </rPh>
    <rPh sb="105" eb="107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</si>
</sst>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0.55000000000000004</c:v>
                </c:pt>
                <c:pt idx="2">
                  <c:v>1.21</c:v>
                </c:pt>
                <c:pt idx="3">
                  <c:v>0.06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C-4358-A7B2-A2B73CDC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C-4358-A7B2-A2B73CDC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53.2</c:v>
                </c:pt>
                <c:pt idx="1">
                  <c:v>55.36</c:v>
                </c:pt>
                <c:pt idx="2">
                  <c:v>54.45</c:v>
                </c:pt>
                <c:pt idx="3">
                  <c:v>56.18</c:v>
                </c:pt>
                <c:pt idx="4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4-4845-9B55-5343EB23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4-4845-9B55-5343EB23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95.72</c:v>
                </c:pt>
                <c:pt idx="1">
                  <c:v>93.5</c:v>
                </c:pt>
                <c:pt idx="2">
                  <c:v>91.86</c:v>
                </c:pt>
                <c:pt idx="3">
                  <c:v>93.47</c:v>
                </c:pt>
                <c:pt idx="4">
                  <c:v>93.78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BE7-9E73-674D8766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C-4BE7-9E73-674D8766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98.27</c:v>
                </c:pt>
                <c:pt idx="1">
                  <c:v>98.29</c:v>
                </c:pt>
                <c:pt idx="2">
                  <c:v>98.84</c:v>
                </c:pt>
                <c:pt idx="3">
                  <c:v>101.53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9-4A51-8DFF-BB329076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9-4A51-8DFF-BB329076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67.67</c:v>
                </c:pt>
                <c:pt idx="1">
                  <c:v>69.05</c:v>
                </c:pt>
                <c:pt idx="2">
                  <c:v>69.98</c:v>
                </c:pt>
                <c:pt idx="3">
                  <c:v>70.91</c:v>
                </c:pt>
                <c:pt idx="4">
                  <c:v>71.61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D-4C93-BE8A-D2BBBD76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D-4C93-BE8A-D2BBBD76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18.39</c:v>
                </c:pt>
                <c:pt idx="1">
                  <c:v>18.55</c:v>
                </c:pt>
                <c:pt idx="2">
                  <c:v>18.27</c:v>
                </c:pt>
                <c:pt idx="3">
                  <c:v>21.49</c:v>
                </c:pt>
                <c:pt idx="4">
                  <c:v>22.22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512-93D3-09EC8216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C-4512-93D3-09EC8216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1.83</c:v>
                </c:pt>
                <c:pt idx="1">
                  <c:v>2.09</c:v>
                </c:pt>
                <c:pt idx="2">
                  <c:v>2.1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C-4B2A-BE8D-FD8C3439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C-4B2A-BE8D-FD8C3439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7429.89</c:v>
                </c:pt>
                <c:pt idx="1">
                  <c:v>1778.47</c:v>
                </c:pt>
                <c:pt idx="2">
                  <c:v>649.02</c:v>
                </c:pt>
                <c:pt idx="3">
                  <c:v>322.77</c:v>
                </c:pt>
                <c:pt idx="4">
                  <c:v>226.79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3-4D7C-9245-13CD99AE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3-4D7C-9245-13CD99AE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8-4AA0-8ED6-280E9C8AA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8-4AA0-8ED6-280E9C8AA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96.46</c:v>
                </c:pt>
                <c:pt idx="1">
                  <c:v>96.63</c:v>
                </c:pt>
                <c:pt idx="2">
                  <c:v>96.67</c:v>
                </c:pt>
                <c:pt idx="3">
                  <c:v>91.04</c:v>
                </c:pt>
                <c:pt idx="4">
                  <c:v>101.48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0-4EAA-9716-1006CCA4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0-4EAA-9716-1006CCA4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174.37</c:v>
                </c:pt>
                <c:pt idx="1">
                  <c:v>175.77</c:v>
                </c:pt>
                <c:pt idx="2">
                  <c:v>178.51</c:v>
                </c:pt>
                <c:pt idx="3">
                  <c:v>172.78</c:v>
                </c:pt>
                <c:pt idx="4">
                  <c:v>170.3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A-4DDE-80EE-0A25A1FD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4DDE-80EE-0A25A1FD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7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三重県　木曽岬町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A8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6081</v>
      </c>
      <c r="AM8" s="45"/>
      <c r="AN8" s="45"/>
      <c r="AO8" s="45"/>
      <c r="AP8" s="45"/>
      <c r="AQ8" s="45"/>
      <c r="AR8" s="45"/>
      <c r="AS8" s="45"/>
      <c r="AT8" s="46">
        <f>データ!$S$6</f>
        <v>15.74</v>
      </c>
      <c r="AU8" s="47"/>
      <c r="AV8" s="47"/>
      <c r="AW8" s="47"/>
      <c r="AX8" s="47"/>
      <c r="AY8" s="47"/>
      <c r="AZ8" s="47"/>
      <c r="BA8" s="47"/>
      <c r="BB8" s="48">
        <f>データ!$T$6</f>
        <v>386.34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72.819999999999993</v>
      </c>
      <c r="J10" s="47"/>
      <c r="K10" s="47"/>
      <c r="L10" s="47"/>
      <c r="M10" s="47"/>
      <c r="N10" s="47"/>
      <c r="O10" s="81"/>
      <c r="P10" s="48">
        <f>データ!$P$6</f>
        <v>100</v>
      </c>
      <c r="Q10" s="48"/>
      <c r="R10" s="48"/>
      <c r="S10" s="48"/>
      <c r="T10" s="48"/>
      <c r="U10" s="48"/>
      <c r="V10" s="48"/>
      <c r="W10" s="45">
        <f>データ!$Q$6</f>
        <v>2750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6047</v>
      </c>
      <c r="AM10" s="45"/>
      <c r="AN10" s="45"/>
      <c r="AO10" s="45"/>
      <c r="AP10" s="45"/>
      <c r="AQ10" s="45"/>
      <c r="AR10" s="45"/>
      <c r="AS10" s="45"/>
      <c r="AT10" s="46">
        <f>データ!$V$6</f>
        <v>15.72</v>
      </c>
      <c r="AU10" s="47"/>
      <c r="AV10" s="47"/>
      <c r="AW10" s="47"/>
      <c r="AX10" s="47"/>
      <c r="AY10" s="47"/>
      <c r="AZ10" s="47"/>
      <c r="BA10" s="47"/>
      <c r="BB10" s="48">
        <f>データ!$W$6</f>
        <v>384.67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114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113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JkhT9baPdQ5WTAXZDfIpP1XdsKMzVpuppIEw6zJsyqQ45J+EQyf5bETk63D9rZ16UQzN2fEiz8VRg+qlBAnWuA==" saltValue="6aFn92sYPGY4ddPlc8K2G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243035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三重県　木曽岬町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72.819999999999993</v>
      </c>
      <c r="P6" s="21">
        <f t="shared" si="3"/>
        <v>100</v>
      </c>
      <c r="Q6" s="21">
        <f t="shared" si="3"/>
        <v>2750</v>
      </c>
      <c r="R6" s="21">
        <f t="shared" si="3"/>
        <v>6081</v>
      </c>
      <c r="S6" s="21">
        <f t="shared" si="3"/>
        <v>15.74</v>
      </c>
      <c r="T6" s="21">
        <f t="shared" si="3"/>
        <v>386.34</v>
      </c>
      <c r="U6" s="21">
        <f t="shared" si="3"/>
        <v>6047</v>
      </c>
      <c r="V6" s="21">
        <f t="shared" si="3"/>
        <v>15.72</v>
      </c>
      <c r="W6" s="21">
        <f t="shared" si="3"/>
        <v>384.67</v>
      </c>
      <c r="X6" s="22">
        <f>IF(X7="",NA(),X7)</f>
        <v>98.27</v>
      </c>
      <c r="Y6" s="22">
        <f t="shared" ref="Y6:AG6" si="4">IF(Y7="",NA(),Y7)</f>
        <v>98.29</v>
      </c>
      <c r="Z6" s="22">
        <f t="shared" si="4"/>
        <v>98.84</v>
      </c>
      <c r="AA6" s="22">
        <f t="shared" si="4"/>
        <v>101.53</v>
      </c>
      <c r="AB6" s="22">
        <f t="shared" si="4"/>
        <v>101.1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2">
        <f>IF(AI7="",NA(),AI7)</f>
        <v>1.83</v>
      </c>
      <c r="AJ6" s="22">
        <f t="shared" ref="AJ6:AR6" si="5">IF(AJ7="",NA(),AJ7)</f>
        <v>2.09</v>
      </c>
      <c r="AK6" s="22">
        <f t="shared" si="5"/>
        <v>2.1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7429.89</v>
      </c>
      <c r="AU6" s="22">
        <f t="shared" ref="AU6:BC6" si="6">IF(AU7="",NA(),AU7)</f>
        <v>1778.47</v>
      </c>
      <c r="AV6" s="22">
        <f t="shared" si="6"/>
        <v>649.02</v>
      </c>
      <c r="AW6" s="22">
        <f t="shared" si="6"/>
        <v>322.77</v>
      </c>
      <c r="AX6" s="22">
        <f t="shared" si="6"/>
        <v>226.79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96.46</v>
      </c>
      <c r="BQ6" s="22">
        <f t="shared" ref="BQ6:BY6" si="8">IF(BQ7="",NA(),BQ7)</f>
        <v>96.63</v>
      </c>
      <c r="BR6" s="22">
        <f t="shared" si="8"/>
        <v>96.67</v>
      </c>
      <c r="BS6" s="22">
        <f t="shared" si="8"/>
        <v>91.04</v>
      </c>
      <c r="BT6" s="22">
        <f t="shared" si="8"/>
        <v>101.48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174.37</v>
      </c>
      <c r="CB6" s="22">
        <f t="shared" ref="CB6:CJ6" si="9">IF(CB7="",NA(),CB7)</f>
        <v>175.77</v>
      </c>
      <c r="CC6" s="22">
        <f t="shared" si="9"/>
        <v>178.51</v>
      </c>
      <c r="CD6" s="22">
        <f t="shared" si="9"/>
        <v>172.78</v>
      </c>
      <c r="CE6" s="22">
        <f t="shared" si="9"/>
        <v>170.3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53.2</v>
      </c>
      <c r="CM6" s="22">
        <f t="shared" ref="CM6:CU6" si="10">IF(CM7="",NA(),CM7)</f>
        <v>55.36</v>
      </c>
      <c r="CN6" s="22">
        <f t="shared" si="10"/>
        <v>54.45</v>
      </c>
      <c r="CO6" s="22">
        <f t="shared" si="10"/>
        <v>56.18</v>
      </c>
      <c r="CP6" s="22">
        <f t="shared" si="10"/>
        <v>55.7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95.72</v>
      </c>
      <c r="CX6" s="22">
        <f t="shared" ref="CX6:DF6" si="11">IF(CX7="",NA(),CX7)</f>
        <v>93.5</v>
      </c>
      <c r="CY6" s="22">
        <f t="shared" si="11"/>
        <v>91.86</v>
      </c>
      <c r="CZ6" s="22">
        <f t="shared" si="11"/>
        <v>93.47</v>
      </c>
      <c r="DA6" s="22">
        <f t="shared" si="11"/>
        <v>93.78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67.67</v>
      </c>
      <c r="DI6" s="22">
        <f t="shared" ref="DI6:DQ6" si="12">IF(DI7="",NA(),DI7)</f>
        <v>69.05</v>
      </c>
      <c r="DJ6" s="22">
        <f t="shared" si="12"/>
        <v>69.98</v>
      </c>
      <c r="DK6" s="22">
        <f t="shared" si="12"/>
        <v>70.91</v>
      </c>
      <c r="DL6" s="22">
        <f t="shared" si="12"/>
        <v>71.61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2">
        <f>IF(DS7="",NA(),DS7)</f>
        <v>18.39</v>
      </c>
      <c r="DT6" s="22">
        <f t="shared" ref="DT6:EB6" si="13">IF(DT7="",NA(),DT7)</f>
        <v>18.55</v>
      </c>
      <c r="DU6" s="22">
        <f t="shared" si="13"/>
        <v>18.27</v>
      </c>
      <c r="DV6" s="22">
        <f t="shared" si="13"/>
        <v>21.49</v>
      </c>
      <c r="DW6" s="22">
        <f t="shared" si="13"/>
        <v>22.22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2">
        <f>IF(ED7="",NA(),ED7)</f>
        <v>0.61</v>
      </c>
      <c r="EE6" s="22">
        <f t="shared" ref="EE6:EM6" si="14">IF(EE7="",NA(),EE7)</f>
        <v>0.55000000000000004</v>
      </c>
      <c r="EF6" s="22">
        <f t="shared" si="14"/>
        <v>1.21</v>
      </c>
      <c r="EG6" s="22">
        <f t="shared" si="14"/>
        <v>0.06</v>
      </c>
      <c r="EH6" s="22">
        <f t="shared" si="14"/>
        <v>0.18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243035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72.819999999999993</v>
      </c>
      <c r="P7" s="25">
        <v>100</v>
      </c>
      <c r="Q7" s="25">
        <v>2750</v>
      </c>
      <c r="R7" s="25">
        <v>6081</v>
      </c>
      <c r="S7" s="25">
        <v>15.74</v>
      </c>
      <c r="T7" s="25">
        <v>386.34</v>
      </c>
      <c r="U7" s="25">
        <v>6047</v>
      </c>
      <c r="V7" s="25">
        <v>15.72</v>
      </c>
      <c r="W7" s="25">
        <v>384.67</v>
      </c>
      <c r="X7" s="25">
        <v>98.27</v>
      </c>
      <c r="Y7" s="25">
        <v>98.29</v>
      </c>
      <c r="Z7" s="25">
        <v>98.84</v>
      </c>
      <c r="AA7" s="25">
        <v>101.53</v>
      </c>
      <c r="AB7" s="25">
        <v>101.1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1.83</v>
      </c>
      <c r="AJ7" s="25">
        <v>2.09</v>
      </c>
      <c r="AK7" s="25">
        <v>2.1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7429.89</v>
      </c>
      <c r="AU7" s="25">
        <v>1778.47</v>
      </c>
      <c r="AV7" s="25">
        <v>649.02</v>
      </c>
      <c r="AW7" s="25">
        <v>322.77</v>
      </c>
      <c r="AX7" s="25">
        <v>226.79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96.46</v>
      </c>
      <c r="BQ7" s="25">
        <v>96.63</v>
      </c>
      <c r="BR7" s="25">
        <v>96.67</v>
      </c>
      <c r="BS7" s="25">
        <v>91.04</v>
      </c>
      <c r="BT7" s="25">
        <v>101.48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174.37</v>
      </c>
      <c r="CB7" s="25">
        <v>175.77</v>
      </c>
      <c r="CC7" s="25">
        <v>178.51</v>
      </c>
      <c r="CD7" s="25">
        <v>172.78</v>
      </c>
      <c r="CE7" s="25">
        <v>170.3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53.2</v>
      </c>
      <c r="CM7" s="25">
        <v>55.36</v>
      </c>
      <c r="CN7" s="25">
        <v>54.45</v>
      </c>
      <c r="CO7" s="25">
        <v>56.18</v>
      </c>
      <c r="CP7" s="25">
        <v>55.7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95.72</v>
      </c>
      <c r="CX7" s="25">
        <v>93.5</v>
      </c>
      <c r="CY7" s="25">
        <v>91.86</v>
      </c>
      <c r="CZ7" s="25">
        <v>93.47</v>
      </c>
      <c r="DA7" s="25">
        <v>93.78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67.67</v>
      </c>
      <c r="DI7" s="25">
        <v>69.05</v>
      </c>
      <c r="DJ7" s="25">
        <v>69.98</v>
      </c>
      <c r="DK7" s="25">
        <v>70.91</v>
      </c>
      <c r="DL7" s="25">
        <v>71.61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18.39</v>
      </c>
      <c r="DT7" s="25">
        <v>18.55</v>
      </c>
      <c r="DU7" s="25">
        <v>18.27</v>
      </c>
      <c r="DV7" s="25">
        <v>21.49</v>
      </c>
      <c r="DW7" s="25">
        <v>22.22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0.61</v>
      </c>
      <c r="EE7" s="25">
        <v>0.55000000000000004</v>
      </c>
      <c r="EF7" s="25">
        <v>1.21</v>
      </c>
      <c r="EG7" s="25">
        <v>0.06</v>
      </c>
      <c r="EH7" s="25">
        <v>0.18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2023-01-17T03:47:13Z</cp:lastPrinted>
  <dcterms:created xsi:type="dcterms:W3CDTF">2022-12-01T01:00:40Z</dcterms:created>
  <dcterms:modified xsi:type="dcterms:W3CDTF">2023-01-31T06:43:38Z</dcterms:modified>
  <cp:category/>
</cp:coreProperties>
</file>