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2_四日市市\アップロード済\"/>
    </mc:Choice>
  </mc:AlternateContent>
  <workbookProtection workbookAlgorithmName="SHA-512" workbookHashValue="tiPUhiP9Kha69shp+hjtYMew7+N1AObmSe6ic030maJxb7XCuflkpLSgVhi0fR8fsdCOfGSbbeNIgR9YaDBPFg==" workbookSaltValue="AUY7N3mhpOFI0M0amaff7w=="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<sst xmlns="http://schemas.openxmlformats.org/spreadsheetml/2006/main" count="231" uniqueCount="116">
  <si>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</si>
  <si>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</si>
  <si>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</si>
  <si>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</si>
  <si>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</si>
  <si>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</si>
  <si>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</si>
  <si>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</si>
  <si>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</si>
  <si>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</si>
  <si>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</si>
  <si>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</si>
  <si>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</si>
  <si>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</si>
  <si>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</si>
  <si>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</si>
  <si>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</si>
  <si>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</si>
  <si>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</si>
  <si>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</si>
  <si>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</si>
  <si>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</si>
  <si>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</si>
  <si>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</si>
  <si>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</si>
  <si>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</si>
  <si>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</si>
  <si>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</si>
  <si>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</si>
  <si>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</si>
  <si>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</si>
  <si>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</si>
  <si>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</si>
  <si>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</si>
  <si>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</si>
  <si>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</si>
  <si>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</si>
  <si>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</si>
  <si>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</si>
  <si>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</si>
  <si>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</si>
  <si>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</si>
  <si>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</si>
  <si>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</si>
  <si>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</si>
  <si>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</si>
  <si>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</si>
  <si>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</si>
  <si>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</si>
  <si>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</si>
  <si>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</si>
  <si>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</si>
  <si>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</si>
  <si>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</si>
  <si>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</si>
  <si>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</si>
  <si>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</si>
  <si>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</si>
  <si>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</si>
  <si>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</si>
  <si>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</si>
  <si>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</si>
  <si>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</si>
  <si>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</si>
  <si>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</si>
  <si>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</si>
  <si>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</si>
  <si>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</si>
  <si>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</si>
  <si>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</si>
  <si>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</si>
  <si>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</si>
  <si>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</si>
  <si>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</si>
  <si>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</si>
  <si>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</si>
  <si>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</si>
  <si>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</si>
  <si>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</si>
  <si>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</si>
  <si>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</si>
  <si>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</si>
  <si>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</si>
  <si>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</si>
  <si>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</si>
  <si>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</si>
  <si>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</si>
  <si>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</si>
  <si>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</si>
  <si>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</si>
  <si>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</si>
  <si>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</si>
  <si>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</si>
  <si>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</si>
  <si>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</si>
  <si>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</si>
  <si>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</si>
  <si>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</si>
  <si>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</si>
  <si>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</si>
  <si>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</si>
  <si>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</si>
  <si>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</si>
  <si>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</si>
  <si>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</si>
  <si>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</si>
  <si>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</si>
  <si>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</si>
  <si>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</si>
  <si>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</si>
  <si>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</si>
  <si>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</si>
  <si>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</si>
  <si>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「1.経営の健全性・効率性」における④企業債残高対事業規模比率⑦施設利用率及び⑧水洗化率が前年度よりも改善した。
　汚水処理経費の一部について、国の基準に基づき一般会計からの繰入（税金）を受けており、引き続き下水道使用料のあり方を検討し健全経営に努めていく。</t>
    <rPh sb="20" eb="22">
      <t>キギョウ</t>
    </rPh>
    <rPh sb="22" eb="23">
      <t>サイ</t>
    </rPh>
    <rPh sb="23" eb="25">
      <t>ザンダカ</t>
    </rPh>
    <rPh sb="25" eb="26">
      <t>タイ</t>
    </rPh>
    <rPh sb="26" eb="28">
      <t>ジギョウ</t>
    </rPh>
    <rPh sb="28" eb="30">
      <t>キボ</t>
    </rPh>
    <rPh sb="30" eb="32">
      <t>ヒリツ</t>
    </rPh>
    <phoneticPr fontId="4"/>
  </si>
  <si>
    <t>　①経常収支比率…平均値より6.44P低い状況であるが、公共下水道事業と合わせて経営を行っているため収支100%である。
　③流動比率…流動資産については公共下水道事業に含めているため、ゼロとなっている。
　④企業債残高対事業規模比率…企業債残高の減少により、対前年度比517.82P減少したが、平均値より高い状況である。
　⑤経費回収率…対前年度比同となり、平均値より30.57P高い状況にある。
　⑥汚水処理原価…対前年度比11.12円増加しているが、公共下水道と同一の処理場で処理しており処理場への設備投資がない分、平均値に比べ低くなっている。
　⑦施設利用率…一般的には高い数値が望まれているが、公共下水道と同一の処理場で処理しているため、処理能力が大きい分、平均値より低くなっている。
　⑧水洗化率…対前年度比0.6P増加し、平均値よりも高い数値となった。今後さらなる水洗化率の向上に向けて、積極的に取り組んでいく。</t>
    <rPh sb="118" eb="120">
      <t>キギョウ</t>
    </rPh>
    <rPh sb="120" eb="121">
      <t>サイ</t>
    </rPh>
    <rPh sb="121" eb="123">
      <t>ザンダカ</t>
    </rPh>
    <rPh sb="124" eb="126">
      <t>ゲンショウ</t>
    </rPh>
    <rPh sb="130" eb="131">
      <t>タイ</t>
    </rPh>
    <rPh sb="131" eb="135">
      <t>ゼンネンドヒ</t>
    </rPh>
    <rPh sb="142" eb="144">
      <t>ゲンショウ</t>
    </rPh>
    <rPh sb="148" eb="151">
      <t>ヘイキンチ</t>
    </rPh>
    <rPh sb="153" eb="154">
      <t>タカ</t>
    </rPh>
    <rPh sb="155" eb="157">
      <t>ジョウキョウ</t>
    </rPh>
    <rPh sb="220" eb="222">
      <t>ゾウカ</t>
    </rPh>
    <rPh sb="374" eb="375">
      <t>タカ</t>
    </rPh>
    <rPh sb="376" eb="378">
      <t>スウチ</t>
    </rPh>
    <rPh sb="383" eb="385">
      <t>コンゴ</t>
    </rPh>
    <rPh sb="389" eb="392">
      <t>スイセンカ</t>
    </rPh>
    <rPh sb="392" eb="393">
      <t>リツ</t>
    </rPh>
    <rPh sb="394" eb="396">
      <t>コウジョウ</t>
    </rPh>
    <rPh sb="397" eb="398">
      <t>ム</t>
    </rPh>
    <rPh sb="401" eb="404">
      <t>セッキョクテキ</t>
    </rPh>
    <rPh sb="405" eb="406">
      <t>ト</t>
    </rPh>
    <rPh sb="407" eb="408">
      <t>ク</t>
    </rPh>
    <phoneticPr fontId="4"/>
  </si>
  <si>
    <t>　①有形固定資産減価償却率…耐用年数の短い資産の償却が始まったことにより、対前年度比2.00P増加し、平均値より6.36P高くなっている。
　②管渠老朽化率…事業開始が平成5年であるため、ゼロとなっている。
　③管渠改善率…法定耐用年数を超えた管渠がないことから、更新を行っていない。
（※管路の法定耐用年数：50年）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</si>
</sst>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D-4CA1-B875-48DD8A0213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1DD-4CA1-B875-48DD8A0213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62-428C-8C60-829968CB17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262-428C-8C60-829968CB17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24.31</c:v>
                </c:pt>
                <c:pt idx="1">
                  <c:v>25.14</c:v>
                </c:pt>
                <c:pt idx="2">
                  <c:v>27.15</c:v>
                </c:pt>
                <c:pt idx="3">
                  <c:v>29.16</c:v>
                </c:pt>
                <c:pt idx="4">
                  <c:v>31.16</c:v>
                </c:pt>
              </c:numCache>
            </c:numRef>
          </c:val>
          <c:extLst>
            <c:ext xmlns:c16="http://schemas.microsoft.com/office/drawing/2014/chart" uri="{C3380CC4-5D6E-409C-BE32-E72D297353CC}">
              <c16:uniqueId val="{00000000-19B4-417B-A2DB-1ECB489451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19B4-417B-A2DB-1ECB489451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F-4FF1-B13D-7B6A50935D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538F-4FF1-B13D-7B6A50935D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1E-4060-BE78-18CD0A3059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2A1E-4060-BE78-18CD0A3059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C2-46B2-A143-D0767224E6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7C2-46B2-A143-D0767224E6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3558.16</c:v>
                </c:pt>
                <c:pt idx="1">
                  <c:v>3846.58</c:v>
                </c:pt>
                <c:pt idx="2">
                  <c:v>3624.78</c:v>
                </c:pt>
                <c:pt idx="3">
                  <c:v>3353.97</c:v>
                </c:pt>
                <c:pt idx="4">
                  <c:v>2836.15</c:v>
                </c:pt>
              </c:numCache>
            </c:numRef>
          </c:val>
          <c:extLst>
            <c:ext xmlns:c16="http://schemas.microsoft.com/office/drawing/2014/chart" uri="{C3380CC4-5D6E-409C-BE32-E72D297353CC}">
              <c16:uniqueId val="{00000000-91B9-4B02-863A-2E0BECA58C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1B9-4B02-863A-2E0BECA58C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97-4EF0-AEB1-0519127B98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C697-4EF0-AEB1-0519127B98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194.42</c:v>
                </c:pt>
                <c:pt idx="1">
                  <c:v>193.75</c:v>
                </c:pt>
                <c:pt idx="2">
                  <c:v>191.7</c:v>
                </c:pt>
                <c:pt idx="3">
                  <c:v>192.97</c:v>
                </c:pt>
                <c:pt idx="4">
                  <c:v>204.09</c:v>
                </c:pt>
              </c:numCache>
            </c:numRef>
          </c:val>
          <c:extLst>
            <c:ext xmlns:c16="http://schemas.microsoft.com/office/drawing/2014/chart" uri="{C3380CC4-5D6E-409C-BE32-E72D297353CC}">
              <c16:uniqueId val="{00000000-B387-4E24-9EAD-D79F494ACA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387-4E24-9EAD-D79F494ACA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4.33</c:v>
                </c:pt>
                <c:pt idx="1">
                  <c:v>4.33</c:v>
                </c:pt>
                <c:pt idx="2">
                  <c:v>4.33</c:v>
                </c:pt>
                <c:pt idx="3">
                  <c:v>4.4800000000000004</c:v>
                </c:pt>
                <c:pt idx="4">
                  <c:v>4.4800000000000004</c:v>
                </c:pt>
              </c:numCache>
            </c:numRef>
          </c:val>
          <c:extLst>
            <c:ext xmlns:c16="http://schemas.microsoft.com/office/drawing/2014/chart" uri="{C3380CC4-5D6E-409C-BE32-E72D297353CC}">
              <c16:uniqueId val="{00000000-F4F5-4A4F-AD9B-48476BFE9A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4F5-4A4F-AD9B-48476BFE9A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71.319999999999993</c:v>
                </c:pt>
                <c:pt idx="1">
                  <c:v>73.900000000000006</c:v>
                </c:pt>
                <c:pt idx="2">
                  <c:v>84.14</c:v>
                </c:pt>
                <c:pt idx="3">
                  <c:v>85.21</c:v>
                </c:pt>
                <c:pt idx="4">
                  <c:v>85.81</c:v>
                </c:pt>
              </c:numCache>
            </c:numRef>
          </c:val>
          <c:extLst>
            <c:ext xmlns:c16="http://schemas.microsoft.com/office/drawing/2014/chart" uri="{C3380CC4-5D6E-409C-BE32-E72D297353CC}">
              <c16:uniqueId val="{00000000-159F-470D-99AF-8C1D4C7D93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59F-470D-99AF-8C1D4C7D93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309719</v>
      </c>
      <c r="AM8" s="42"/>
      <c r="AN8" s="42"/>
      <c r="AO8" s="42"/>
      <c r="AP8" s="42"/>
      <c r="AQ8" s="42"/>
      <c r="AR8" s="42"/>
      <c r="AS8" s="42"/>
      <c r="AT8" s="35">
        <f>データ!T6</f>
        <v>206.5</v>
      </c>
      <c r="AU8" s="35"/>
      <c r="AV8" s="35"/>
      <c r="AW8" s="35"/>
      <c r="AX8" s="35"/>
      <c r="AY8" s="35"/>
      <c r="AZ8" s="35"/>
      <c r="BA8" s="35"/>
      <c r="BB8" s="35">
        <f>データ!U6</f>
        <v>1499.85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49.99</v>
      </c>
      <c r="J10" s="35"/>
      <c r="K10" s="35"/>
      <c r="L10" s="35"/>
      <c r="M10" s="35"/>
      <c r="N10" s="35"/>
      <c r="O10" s="35"/>
      <c r="P10" s="35">
        <f>データ!P6</f>
        <v>0.5</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1550</v>
      </c>
      <c r="AM10" s="42"/>
      <c r="AN10" s="42"/>
      <c r="AO10" s="42"/>
      <c r="AP10" s="42"/>
      <c r="AQ10" s="42"/>
      <c r="AR10" s="42"/>
      <c r="AS10" s="42"/>
      <c r="AT10" s="35">
        <f>データ!W6</f>
        <v>0.87</v>
      </c>
      <c r="AU10" s="35"/>
      <c r="AV10" s="35"/>
      <c r="AW10" s="35"/>
      <c r="AX10" s="35"/>
      <c r="AY10" s="35"/>
      <c r="AZ10" s="35"/>
      <c r="BA10" s="35"/>
      <c r="BB10" s="35">
        <f>データ!X6</f>
        <v>1781.61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r/rU4yCRi4b5cJAdynGYjO/WNVQlwvYEsDLmxFOtworQxy8VTNns4M61ReFymT2oBPi6Mq9mE8sEN7yicP8eg==" saltValue="Bs0ymLLKHjCsXtKIdcPX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242021</v>
      </c>
      <c r="D6" s="19">
        <f t="shared" si="3"/>
        <v>46</v>
      </c>
      <c r="E6" s="19">
        <f t="shared" si="3"/>
        <v>17</v>
      </c>
      <c r="F6" s="19">
        <f t="shared" si="3"/>
        <v>4</v>
      </c>
      <c r="G6" s="19">
        <f t="shared" si="3"/>
        <v>0</v>
      </c>
      <c r="H6" s="19" t="str">
        <f t="shared" si="3"/>
        <v>三重県　四日市市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49.99</v>
      </c>
      <c r="P6" s="20">
        <f t="shared" si="3"/>
        <v>0.5</v>
      </c>
      <c r="Q6" s="20">
        <f t="shared" si="3"/>
        <v>100</v>
      </c>
      <c r="R6" s="20">
        <f t="shared" si="3"/>
        <v>3520</v>
      </c>
      <c r="S6" s="20">
        <f t="shared" si="3"/>
        <v>309719</v>
      </c>
      <c r="T6" s="20">
        <f t="shared" si="3"/>
        <v>206.5</v>
      </c>
      <c r="U6" s="20">
        <f t="shared" si="3"/>
        <v>1499.85</v>
      </c>
      <c r="V6" s="20">
        <f t="shared" si="3"/>
        <v>1550</v>
      </c>
      <c r="W6" s="20">
        <f t="shared" si="3"/>
        <v>0.87</v>
      </c>
      <c r="X6" s="20">
        <f t="shared" si="3"/>
        <v>1781.61</v>
      </c>
      <c r="Y6" s="21">
        <f>IF(Y7="",NA(),Y7)</f>
        <v>100</v>
      </c>
      <c r="Z6" s="21">
        <f t="shared" ref="Z6:AH6" si="4">IF(Z7="",NA(),Z7)</f>
        <v>100</v>
      </c>
      <c r="AA6" s="21">
        <f t="shared" si="4"/>
        <v>100</v>
      </c>
      <c r="AB6" s="21">
        <f t="shared" si="4"/>
        <v>100</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0">
        <f>IF(AU7="",NA(),AU7)</f>
        <v>0</v>
      </c>
      <c r="AV6" s="20">
        <f t="shared" ref="AV6:BD6" si="6">IF(AV7="",NA(),AV7)</f>
        <v>0</v>
      </c>
      <c r="AW6" s="20">
        <f t="shared" si="6"/>
        <v>0</v>
      </c>
      <c r="AX6" s="20">
        <f t="shared" si="6"/>
        <v>0</v>
      </c>
      <c r="AY6" s="20">
        <f t="shared" si="6"/>
        <v>0</v>
      </c>
      <c r="AZ6" s="21">
        <f t="shared" si="6"/>
        <v>49.18</v>
      </c>
      <c r="BA6" s="21">
        <f t="shared" si="6"/>
        <v>47.72</v>
      </c>
      <c r="BB6" s="21">
        <f t="shared" si="6"/>
        <v>44.24</v>
      </c>
      <c r="BC6" s="21">
        <f t="shared" si="6"/>
        <v>43.07</v>
      </c>
      <c r="BD6" s="21">
        <f t="shared" si="6"/>
        <v>45.42</v>
      </c>
      <c r="BE6" s="20" t="str">
        <f>IF(BE7="","",IF(BE7="-","【-】","【"&amp;SUBSTITUTE(TEXT(BE7,"#,##0.00"),"-","△")&amp;"】"))</f>
        <v>【44.25】</v>
      </c>
      <c r="BF6" s="21">
        <f>IF(BF7="",NA(),BF7)</f>
        <v>3558.16</v>
      </c>
      <c r="BG6" s="21">
        <f t="shared" ref="BG6:BO6" si="7">IF(BG7="",NA(),BG7)</f>
        <v>3846.58</v>
      </c>
      <c r="BH6" s="21">
        <f t="shared" si="7"/>
        <v>3624.78</v>
      </c>
      <c r="BI6" s="21">
        <f t="shared" si="7"/>
        <v>3353.97</v>
      </c>
      <c r="BJ6" s="21">
        <f t="shared" si="7"/>
        <v>2836.15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194.42</v>
      </c>
      <c r="CC6" s="21">
        <f t="shared" ref="CC6:CK6" si="9">IF(CC7="",NA(),CC7)</f>
        <v>193.75</v>
      </c>
      <c r="CD6" s="21">
        <f t="shared" si="9"/>
        <v>191.7</v>
      </c>
      <c r="CE6" s="21">
        <f t="shared" si="9"/>
        <v>192.97</v>
      </c>
      <c r="CF6" s="21">
        <f t="shared" si="9"/>
        <v>204.09</v>
      </c>
      <c r="CG6" s="21">
        <f t="shared" si="9"/>
        <v>230.02</v>
      </c>
      <c r="CH6" s="21">
        <f t="shared" si="9"/>
        <v>228.47</v>
      </c>
      <c r="CI6" s="21">
        <f t="shared" si="9"/>
        <v>224.88</v>
      </c>
      <c r="CJ6" s="21">
        <f t="shared" si="9"/>
        <v>228.64</v>
      </c>
      <c r="CK6" s="21">
        <f t="shared" si="9"/>
        <v>239.46</v>
      </c>
      <c r="CL6" s="20" t="str">
        <f>IF(CL7="","",IF(CL7="-","【-】","【"&amp;SUBSTITUTE(TEXT(CL7,"#,##0.00"),"-","△")&amp;"】"))</f>
        <v>【220.62】</v>
      </c>
      <c r="CM6" s="21">
        <f>IF(CM7="",NA(),CM7)</f>
        <v>4.33</v>
      </c>
      <c r="CN6" s="21">
        <f t="shared" ref="CN6:CV6" si="10">IF(CN7="",NA(),CN7)</f>
        <v>4.33</v>
      </c>
      <c r="CO6" s="21">
        <f t="shared" si="10"/>
        <v>4.33</v>
      </c>
      <c r="CP6" s="21">
        <f t="shared" si="10"/>
        <v>4.4800000000000004</v>
      </c>
      <c r="CQ6" s="21">
        <f t="shared" si="10"/>
        <v>4.4800000000000004</v>
      </c>
      <c r="CR6" s="21">
        <f t="shared" si="10"/>
        <v>42.56</v>
      </c>
      <c r="CS6" s="21">
        <f t="shared" si="10"/>
        <v>42.47</v>
      </c>
      <c r="CT6" s="21">
        <f t="shared" si="10"/>
        <v>42.4</v>
      </c>
      <c r="CU6" s="21">
        <f t="shared" si="10"/>
        <v>42.28</v>
      </c>
      <c r="CV6" s="21">
        <f t="shared" si="10"/>
        <v>41.06</v>
      </c>
      <c r="CW6" s="20" t="str">
        <f>IF(CW7="","",IF(CW7="-","【-】","【"&amp;SUBSTITUTE(TEXT(CW7,"#,##0.00"),"-","△")&amp;"】"))</f>
        <v>【42.22】</v>
      </c>
      <c r="CX6" s="21">
        <f>IF(CX7="",NA(),CX7)</f>
        <v>71.319999999999993</v>
      </c>
      <c r="CY6" s="21">
        <f t="shared" ref="CY6:DG6" si="11">IF(CY7="",NA(),CY7)</f>
        <v>73.900000000000006</v>
      </c>
      <c r="CZ6" s="21">
        <f t="shared" si="11"/>
        <v>84.14</v>
      </c>
      <c r="DA6" s="21">
        <f t="shared" si="11"/>
        <v>85.21</v>
      </c>
      <c r="DB6" s="21">
        <f t="shared" si="11"/>
        <v>85.81</v>
      </c>
      <c r="DC6" s="21">
        <f t="shared" si="11"/>
        <v>83.32</v>
      </c>
      <c r="DD6" s="21">
        <f t="shared" si="11"/>
        <v>83.75</v>
      </c>
      <c r="DE6" s="21">
        <f t="shared" si="11"/>
        <v>84.19</v>
      </c>
      <c r="DF6" s="21">
        <f t="shared" si="11"/>
        <v>84.34</v>
      </c>
      <c r="DG6" s="21">
        <f t="shared" si="11"/>
        <v>84.34</v>
      </c>
      <c r="DH6" s="20" t="str">
        <f>IF(DH7="","",IF(DH7="-","【-】","【"&amp;SUBSTITUTE(TEXT(DH7,"#,##0.00"),"-","△")&amp;"】"))</f>
        <v>【85.67】</v>
      </c>
      <c r="DI6" s="21">
        <f>IF(DI7="",NA(),DI7)</f>
        <v>24.31</v>
      </c>
      <c r="DJ6" s="21">
        <f t="shared" ref="DJ6:DR6" si="12">IF(DJ7="",NA(),DJ7)</f>
        <v>25.14</v>
      </c>
      <c r="DK6" s="21">
        <f t="shared" si="12"/>
        <v>27.15</v>
      </c>
      <c r="DL6" s="21">
        <f t="shared" si="12"/>
        <v>29.16</v>
      </c>
      <c r="DM6" s="21">
        <f t="shared" si="12"/>
        <v>31.16</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242021</v>
      </c>
      <c r="D7" s="23">
        <v>46</v>
      </c>
      <c r="E7" s="23">
        <v>17</v>
      </c>
      <c r="F7" s="23">
        <v>4</v>
      </c>
      <c r="G7" s="23">
        <v>0</v>
      </c>
      <c r="H7" s="23" t="s">
        <v>96</v>
      </c>
      <c r="I7" s="23" t="s">
        <v>97</v>
      </c>
      <c r="J7" s="23" t="s">
        <v>98</v>
      </c>
      <c r="K7" s="23" t="s">
        <v>99</v>
      </c>
      <c r="L7" s="23" t="s">
        <v>100</v>
      </c>
      <c r="M7" s="23" t="s">
        <v>101</v>
      </c>
      <c r="N7" s="24" t="s">
        <v>102</v>
      </c>
      <c r="O7" s="24">
        <v>49.99</v>
      </c>
      <c r="P7" s="24">
        <v>0.5</v>
      </c>
      <c r="Q7" s="24">
        <v>100</v>
      </c>
      <c r="R7" s="24">
        <v>3520</v>
      </c>
      <c r="S7" s="24">
        <v>309719</v>
      </c>
      <c r="T7" s="24">
        <v>206.5</v>
      </c>
      <c r="U7" s="24">
        <v>1499.85</v>
      </c>
      <c r="V7" s="24">
        <v>1550</v>
      </c>
      <c r="W7" s="24">
        <v>0.87</v>
      </c>
      <c r="X7" s="24">
        <v>1781.61</v>
      </c>
      <c r="Y7" s="24">
        <v>100</v>
      </c>
      <c r="Z7" s="24">
        <v>100</v>
      </c>
      <c r="AA7" s="24">
        <v>100</v>
      </c>
      <c r="AB7" s="24">
        <v>100</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0</v>
      </c>
      <c r="AV7" s="24">
        <v>0</v>
      </c>
      <c r="AW7" s="24">
        <v>0</v>
      </c>
      <c r="AX7" s="24">
        <v>0</v>
      </c>
      <c r="AY7" s="24">
        <v>0</v>
      </c>
      <c r="AZ7" s="24">
        <v>49.18</v>
      </c>
      <c r="BA7" s="24">
        <v>47.72</v>
      </c>
      <c r="BB7" s="24">
        <v>44.24</v>
      </c>
      <c r="BC7" s="24">
        <v>43.07</v>
      </c>
      <c r="BD7" s="24">
        <v>45.42</v>
      </c>
      <c r="BE7" s="24">
        <v>44.25</v>
      </c>
      <c r="BF7" s="24">
        <v>3558.16</v>
      </c>
      <c r="BG7" s="24">
        <v>3846.58</v>
      </c>
      <c r="BH7" s="24">
        <v>3624.78</v>
      </c>
      <c r="BI7" s="24">
        <v>3353.97</v>
      </c>
      <c r="BJ7" s="24">
        <v>2836.15</v>
      </c>
      <c r="BK7" s="24">
        <v>1194.1500000000001</v>
      </c>
      <c r="BL7" s="24">
        <v>1206.79</v>
      </c>
      <c r="BM7" s="24">
        <v>1258.43</v>
      </c>
      <c r="BN7" s="24">
        <v>1163.75</v>
      </c>
      <c r="BO7" s="24">
        <v>1195.47</v>
      </c>
      <c r="BP7" s="24">
        <v>1182.1099999999999</v>
      </c>
      <c r="BQ7" s="24">
        <v>100</v>
      </c>
      <c r="BR7" s="24">
        <v>100</v>
      </c>
      <c r="BS7" s="24">
        <v>100</v>
      </c>
      <c r="BT7" s="24">
        <v>100</v>
      </c>
      <c r="BU7" s="24">
        <v>100</v>
      </c>
      <c r="BV7" s="24">
        <v>72.260000000000005</v>
      </c>
      <c r="BW7" s="24">
        <v>71.84</v>
      </c>
      <c r="BX7" s="24">
        <v>73.36</v>
      </c>
      <c r="BY7" s="24">
        <v>72.599999999999994</v>
      </c>
      <c r="BZ7" s="24">
        <v>69.430000000000007</v>
      </c>
      <c r="CA7" s="24">
        <v>73.78</v>
      </c>
      <c r="CB7" s="24">
        <v>194.42</v>
      </c>
      <c r="CC7" s="24">
        <v>193.75</v>
      </c>
      <c r="CD7" s="24">
        <v>191.7</v>
      </c>
      <c r="CE7" s="24">
        <v>192.97</v>
      </c>
      <c r="CF7" s="24">
        <v>204.09</v>
      </c>
      <c r="CG7" s="24">
        <v>230.02</v>
      </c>
      <c r="CH7" s="24">
        <v>228.47</v>
      </c>
      <c r="CI7" s="24">
        <v>224.88</v>
      </c>
      <c r="CJ7" s="24">
        <v>228.64</v>
      </c>
      <c r="CK7" s="24">
        <v>239.46</v>
      </c>
      <c r="CL7" s="24">
        <v>220.62</v>
      </c>
      <c r="CM7" s="24">
        <v>4.33</v>
      </c>
      <c r="CN7" s="24">
        <v>4.33</v>
      </c>
      <c r="CO7" s="24">
        <v>4.33</v>
      </c>
      <c r="CP7" s="24">
        <v>4.4800000000000004</v>
      </c>
      <c r="CQ7" s="24">
        <v>4.4800000000000004</v>
      </c>
      <c r="CR7" s="24">
        <v>42.56</v>
      </c>
      <c r="CS7" s="24">
        <v>42.47</v>
      </c>
      <c r="CT7" s="24">
        <v>42.4</v>
      </c>
      <c r="CU7" s="24">
        <v>42.28</v>
      </c>
      <c r="CV7" s="24">
        <v>41.06</v>
      </c>
      <c r="CW7" s="24">
        <v>42.22</v>
      </c>
      <c r="CX7" s="24">
        <v>71.319999999999993</v>
      </c>
      <c r="CY7" s="24">
        <v>73.900000000000006</v>
      </c>
      <c r="CZ7" s="24">
        <v>84.14</v>
      </c>
      <c r="DA7" s="24">
        <v>85.21</v>
      </c>
      <c r="DB7" s="24">
        <v>85.81</v>
      </c>
      <c r="DC7" s="24">
        <v>83.32</v>
      </c>
      <c r="DD7" s="24">
        <v>83.75</v>
      </c>
      <c r="DE7" s="24">
        <v>84.19</v>
      </c>
      <c r="DF7" s="24">
        <v>84.34</v>
      </c>
      <c r="DG7" s="24">
        <v>84.34</v>
      </c>
      <c r="DH7" s="24">
        <v>85.67</v>
      </c>
      <c r="DI7" s="24">
        <v>24.31</v>
      </c>
      <c r="DJ7" s="24">
        <v>25.14</v>
      </c>
      <c r="DK7" s="24">
        <v>27.15</v>
      </c>
      <c r="DL7" s="24">
        <v>29.16</v>
      </c>
      <c r="DM7" s="24">
        <v>31.16</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