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NA001230\Desktop\経営比較分析表(R4決算)\【経営比較分析表】2022_242080_47_140\【経営比較分析表】2022_242080_47_140\"/>
    </mc:Choice>
  </mc:AlternateContent>
  <xr:revisionPtr revIDLastSave="0" documentId="13_ncr:1_{33C03F49-E852-4DB6-AB57-4053A9C1281F}" xr6:coauthVersionLast="36" xr6:coauthVersionMax="36" xr10:uidLastSave="{00000000-0000-0000-0000-000000000000}"/>
  <workbookProtection workbookAlgorithmName="SHA-512" workbookHashValue="tXep/0A5xgvsbsiLIn5KtKgvP3wtWz9bVMOHSIUYa+q8IpGA9YZLISbT4Oq01O5l5jTtDyPXRg4h3WWjV2DnBw==" workbookSaltValue="0tbYcfMfWEDINvmzZPnM/A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BZ30" i="4"/>
  <c r="IE76" i="4"/>
  <c r="BG30" i="4"/>
  <c r="LE76" i="4"/>
  <c r="AV76" i="4"/>
  <c r="KO51" i="4"/>
  <c r="FX51" i="4"/>
  <c r="KO30" i="4"/>
  <c r="HP76" i="4"/>
  <c r="BG51" i="4"/>
  <c r="FX30" i="4"/>
  <c r="KP76" i="4"/>
  <c r="HA76" i="4"/>
  <c r="AN51" i="4"/>
  <c r="FE30" i="4"/>
  <c r="AG76" i="4"/>
  <c r="JV51" i="4"/>
  <c r="JV30" i="4"/>
  <c r="AN30" i="4"/>
  <c r="FE51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<sst xmlns="http://schemas.openxmlformats.org/spreadsheetml/2006/main" count="278" uniqueCount="135">
  <si>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</si>
  <si>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</si>
  <si>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</si>
  <si>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</si>
  <si>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</si>
  <si>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</si>
  <si>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</si>
  <si>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</si>
  <si>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</si>
  <si>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</si>
  <si>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</si>
  <si>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</si>
  <si>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</si>
  <si>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</si>
  <si>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</si>
  <si>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</si>
  <si>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</si>
  <si>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</si>
  <si>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</si>
  <si>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</si>
  <si>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</si>
  <si>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</si>
  <si>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</si>
  <si>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</si>
  <si>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</si>
  <si>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</si>
  <si>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</si>
  <si>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</si>
  <si>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</si>
  <si>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</si>
  <si>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</si>
  <si>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</si>
  <si>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</si>
  <si>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</si>
  <si>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</si>
  <si>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</si>
  <si>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</si>
  <si>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</si>
  <si>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</si>
  <si>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</si>
  <si>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</si>
  <si>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</si>
  <si>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</si>
  <si>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</si>
  <si>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</si>
  <si>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</si>
  <si>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</si>
  <si>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</si>
  <si>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</si>
  <si>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</si>
  <si>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</si>
  <si>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</si>
  <si>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</si>
  <si>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</si>
  <si>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</si>
  <si>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</si>
  <si>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</si>
  <si>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</si>
  <si>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</si>
  <si>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</si>
  <si>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</si>
  <si>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</si>
  <si>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</si>
  <si>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</si>
  <si>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</si>
  <si>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</si>
  <si>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</si>
  <si>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</si>
  <si>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</si>
  <si>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</si>
  <si>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</si>
  <si>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</si>
  <si>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</si>
  <si>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</si>
  <si>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</si>
  <si>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</si>
  <si>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</si>
  <si>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</si>
  <si>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</si>
  <si>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</si>
  <si>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</si>
  <si>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</si>
  <si>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</si>
  <si>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</si>
  <si>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</si>
  <si>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</si>
  <si>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</si>
  <si>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</si>
  <si>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</si>
  <si>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</si>
  <si>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</si>
  <si>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</si>
  <si>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</si>
  <si>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</si>
  <si>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</si>
  <si>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</si>
  <si>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</si>
  <si>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</si>
  <si>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</si>
  <si>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</si>
  <si>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</si>
  <si>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</si>
  <si>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</si>
  <si>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</si>
  <si>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</si>
  <si>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</si>
  <si>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</si>
  <si>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</si>
  <si>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</si>
  <si>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</si>
  <si>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</si>
  <si>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</si>
  <si>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</si>
  <si>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</si>
  <si>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</si>
  <si>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</si>
  <si>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</si>
  <si>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</si>
  <si>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</si>
  <si>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</si>
  <si>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</si>
  <si>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</si>
  <si>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</si>
  <si>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</si>
  <si>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</si>
  <si>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</si>
  <si>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</si>
  <si>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</si>
  <si>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</si>
  <si>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</si>
  <si>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</si>
  <si>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</si>
  <si>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</si>
  <si>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施設の老朽化により、令和4年度10月より閉鎖している。</t>
    <rPh sb="1" eb="3">
      <t>シセツ</t>
    </rPh>
    <rPh sb="4" eb="7">
      <t>ロウキュウカ</t>
    </rPh>
    <rPh sb="11" eb="13">
      <t>レイワ</t>
    </rPh>
    <rPh sb="14" eb="16">
      <t>ネンド</t>
    </rPh>
    <rPh sb="18" eb="19">
      <t>ガツ</t>
    </rPh>
    <rPh sb="21" eb="23">
      <t>ヘイサ</t>
    </rPh>
    <phoneticPr fontId="5"/>
  </si>
  <si>
    <t xml:space="preserve"> 施設の老朽化により、令和4年度10月より閉鎖している。
　駐車場の跡地利用を検討していく必要がある。</t>
    <rPh sb="1" eb="3">
      <t>シセツ</t>
    </rPh>
    <rPh sb="4" eb="7">
      <t>ロウキュウカ</t>
    </rPh>
    <rPh sb="11" eb="13">
      <t>レイワ</t>
    </rPh>
    <rPh sb="14" eb="16">
      <t>ネンド</t>
    </rPh>
    <rPh sb="18" eb="19">
      <t>ガツ</t>
    </rPh>
    <rPh sb="21" eb="23">
      <t>ヘイサ</t>
    </rPh>
    <rPh sb="30" eb="33">
      <t>チュウシャジョウ</t>
    </rPh>
    <rPh sb="34" eb="36">
      <t>アトチ</t>
    </rPh>
    <rPh sb="36" eb="38">
      <t>リヨウ</t>
    </rPh>
    <rPh sb="39" eb="41">
      <t>ケントウ</t>
    </rPh>
    <rPh sb="45" eb="4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</si>
</sst>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22.6</c:v>
                </c:pt>
                <c:pt idx="2">
                  <c:v>100</c:v>
                </c:pt>
                <c:pt idx="3">
                  <c:v>100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C48-8536-73D33770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0-4C48-8536-73D33770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9-4580-A1CC-9A0313D87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9-4580-A1CC-9A0313D87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358-44E5-AA79-1ACB53D2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8-44E5-AA79-1ACB53D2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3F-40B8-87EE-ADF2F15B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F-40B8-87EE-ADF2F15B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86.8</c:v>
                </c:pt>
                <c:pt idx="3">
                  <c:v>89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7-4DB9-9684-A9602E17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7-4DB9-9684-A9602E17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1071</c:v>
                </c:pt>
                <c:pt idx="3">
                  <c:v>1073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D-4F04-B0BE-0DD05F29F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D-4F04-B0BE-0DD05F29F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8.3000000000000007</c:v>
                </c:pt>
                <c:pt idx="1">
                  <c:v>8.3000000000000007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9-4C1C-8991-2350908FC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9-4C1C-8991-2350908FC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-473.6</c:v>
                </c:pt>
                <c:pt idx="1">
                  <c:v>-343</c:v>
                </c:pt>
                <c:pt idx="2">
                  <c:v>-662.7</c:v>
                </c:pt>
                <c:pt idx="3">
                  <c:v>-871.1</c:v>
                </c:pt>
                <c:pt idx="4">
                  <c:v>-1312.5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F-4417-80E0-E86B5C1C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F-4417-80E0-E86B5C1C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-521</c:v>
                </c:pt>
                <c:pt idx="1">
                  <c:v>-367</c:v>
                </c:pt>
                <c:pt idx="2">
                  <c:v>-391</c:v>
                </c:pt>
                <c:pt idx="3">
                  <c:v>-392</c:v>
                </c:pt>
                <c:pt idx="4">
                  <c:v>-315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B-4016-BC71-968A9C69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B-4016-BC71-968A9C69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M51" zoomScale="80" zoomScaleNormal="8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三重県名張市　市営桔梗が丘駅南駐車場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449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29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600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17.399999999999999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22.6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100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7.1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86.8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89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8.3000000000000007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8.3000000000000007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8.3000000000000007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8.3000000000000007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8.3000000000000007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384.2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754.2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2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279.89999999999998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295.5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1071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1073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-473.6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-343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-662.7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-871.1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-1312.5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-521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-367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-391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-392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-315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30.4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33.6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0"/>
      <c r="NE64" s="101"/>
      <c r="NF64" s="101"/>
      <c r="NG64" s="101"/>
      <c r="NH64" s="101"/>
      <c r="NI64" s="101"/>
      <c r="NJ64" s="101"/>
      <c r="NK64" s="101"/>
      <c r="NL64" s="101"/>
      <c r="NM64" s="101"/>
      <c r="NN64" s="101"/>
      <c r="NO64" s="101"/>
      <c r="NP64" s="101"/>
      <c r="NQ64" s="101"/>
      <c r="NR64" s="102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47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83.1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54.4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jtDmpZ+4UVn5c0vq99SpGQSWZt7lDOcDRvr9B/lhGYr8+CKuDg4Qg1WwnVyNXx5dK+0QG54eUu0F6T4E3JYxyA==" saltValue="ta37WcKsvD9pgK45KTM8x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101</v>
      </c>
      <c r="AW5" s="47" t="s">
        <v>91</v>
      </c>
      <c r="AX5" s="47" t="s">
        <v>92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101</v>
      </c>
      <c r="BH5" s="47" t="s">
        <v>91</v>
      </c>
      <c r="BI5" s="47" t="s">
        <v>92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105</v>
      </c>
      <c r="BR5" s="47" t="s">
        <v>101</v>
      </c>
      <c r="BS5" s="47" t="s">
        <v>91</v>
      </c>
      <c r="BT5" s="47" t="s">
        <v>92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106</v>
      </c>
      <c r="CD5" s="47" t="s">
        <v>107</v>
      </c>
      <c r="CE5" s="47" t="s">
        <v>92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108</v>
      </c>
      <c r="CQ5" s="47" t="s">
        <v>109</v>
      </c>
      <c r="CR5" s="47" t="s">
        <v>92</v>
      </c>
      <c r="CS5" s="47" t="s">
        <v>104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101</v>
      </c>
      <c r="DB5" s="47" t="s">
        <v>109</v>
      </c>
      <c r="DC5" s="47" t="s">
        <v>92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110</v>
      </c>
      <c r="DM5" s="47" t="s">
        <v>91</v>
      </c>
      <c r="DN5" s="47" t="s">
        <v>92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111</v>
      </c>
      <c r="B6" s="48">
        <f>B8</f>
        <v>2022</v>
      </c>
      <c r="C6" s="48">
        <f t="shared" ref="C6:X6" si="1">C8</f>
        <v>242080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三重県名張市</v>
      </c>
      <c r="I6" s="48" t="str">
        <f t="shared" si="1"/>
        <v>市営桔梗が丘駅南駐車場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駅</v>
      </c>
      <c r="T6" s="50" t="str">
        <f t="shared" si="1"/>
        <v>有</v>
      </c>
      <c r="U6" s="51">
        <f t="shared" si="1"/>
        <v>449</v>
      </c>
      <c r="V6" s="51">
        <f t="shared" si="1"/>
        <v>12</v>
      </c>
      <c r="W6" s="51">
        <f t="shared" si="1"/>
        <v>600</v>
      </c>
      <c r="X6" s="50" t="str">
        <f t="shared" si="1"/>
        <v>無</v>
      </c>
      <c r="Y6" s="52">
        <f>IF(Y8="-",NA(),Y8)</f>
        <v>17.399999999999999</v>
      </c>
      <c r="Z6" s="52">
        <f t="shared" ref="Z6:AH6" si="2">IF(Z8="-",NA(),Z8)</f>
        <v>22.6</v>
      </c>
      <c r="AA6" s="52">
        <f t="shared" si="2"/>
        <v>100</v>
      </c>
      <c r="AB6" s="52">
        <f t="shared" si="2"/>
        <v>100</v>
      </c>
      <c r="AC6" s="52">
        <f t="shared" si="2"/>
        <v>7.1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86.8</v>
      </c>
      <c r="AM6" s="52">
        <f t="shared" si="3"/>
        <v>89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1071</v>
      </c>
      <c r="AX6" s="53">
        <f t="shared" si="4"/>
        <v>1073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-473.6</v>
      </c>
      <c r="BG6" s="52">
        <f t="shared" ref="BG6:BO6" si="5">IF(BG8="-",NA(),BG8)</f>
        <v>-343</v>
      </c>
      <c r="BH6" s="52">
        <f t="shared" si="5"/>
        <v>-662.7</v>
      </c>
      <c r="BI6" s="52">
        <f t="shared" si="5"/>
        <v>-871.1</v>
      </c>
      <c r="BJ6" s="52">
        <f t="shared" si="5"/>
        <v>-1312.5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-521</v>
      </c>
      <c r="BR6" s="53">
        <f t="shared" ref="BR6:BZ6" si="6">IF(BR8="-",NA(),BR8)</f>
        <v>-367</v>
      </c>
      <c r="BS6" s="53">
        <f t="shared" si="6"/>
        <v>-391</v>
      </c>
      <c r="BT6" s="53">
        <f t="shared" si="6"/>
        <v>-392</v>
      </c>
      <c r="BU6" s="53">
        <f t="shared" si="6"/>
        <v>-315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47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8.3000000000000007</v>
      </c>
      <c r="DL6" s="52">
        <f t="shared" ref="DL6:DT6" si="9">IF(DL8="-",NA(),DL8)</f>
        <v>8.3000000000000007</v>
      </c>
      <c r="DM6" s="52">
        <f t="shared" si="9"/>
        <v>8.3000000000000007</v>
      </c>
      <c r="DN6" s="52">
        <f t="shared" si="9"/>
        <v>8.3000000000000007</v>
      </c>
      <c r="DO6" s="52">
        <f t="shared" si="9"/>
        <v>8.3000000000000007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113</v>
      </c>
      <c r="B7" s="48">
        <f t="shared" ref="B7:X7" si="10">B8</f>
        <v>2022</v>
      </c>
      <c r="C7" s="48">
        <f t="shared" si="10"/>
        <v>242080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三重県　名張市</v>
      </c>
      <c r="I7" s="48" t="str">
        <f t="shared" si="10"/>
        <v>市営桔梗が丘駅南駐車場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駅</v>
      </c>
      <c r="T7" s="50" t="str">
        <f t="shared" si="10"/>
        <v>有</v>
      </c>
      <c r="U7" s="51">
        <f t="shared" si="10"/>
        <v>449</v>
      </c>
      <c r="V7" s="51">
        <f t="shared" si="10"/>
        <v>12</v>
      </c>
      <c r="W7" s="51">
        <f t="shared" si="10"/>
        <v>600</v>
      </c>
      <c r="X7" s="50" t="str">
        <f t="shared" si="10"/>
        <v>無</v>
      </c>
      <c r="Y7" s="52">
        <f>Y8</f>
        <v>17.399999999999999</v>
      </c>
      <c r="Z7" s="52">
        <f t="shared" ref="Z7:AH7" si="11">Z8</f>
        <v>22.6</v>
      </c>
      <c r="AA7" s="52">
        <f t="shared" si="11"/>
        <v>100</v>
      </c>
      <c r="AB7" s="52">
        <f t="shared" si="11"/>
        <v>100</v>
      </c>
      <c r="AC7" s="52">
        <f t="shared" si="11"/>
        <v>7.1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86.8</v>
      </c>
      <c r="AM7" s="52">
        <f t="shared" si="12"/>
        <v>89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1071</v>
      </c>
      <c r="AX7" s="53">
        <f t="shared" si="13"/>
        <v>1073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-473.6</v>
      </c>
      <c r="BG7" s="52">
        <f t="shared" ref="BG7:BO7" si="14">BG8</f>
        <v>-343</v>
      </c>
      <c r="BH7" s="52">
        <f t="shared" si="14"/>
        <v>-662.7</v>
      </c>
      <c r="BI7" s="52">
        <f t="shared" si="14"/>
        <v>-871.1</v>
      </c>
      <c r="BJ7" s="52">
        <f t="shared" si="14"/>
        <v>-1312.5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-521</v>
      </c>
      <c r="BR7" s="53">
        <f t="shared" ref="BR7:BZ7" si="15">BR8</f>
        <v>-367</v>
      </c>
      <c r="BS7" s="53">
        <f t="shared" si="15"/>
        <v>-391</v>
      </c>
      <c r="BT7" s="53">
        <f t="shared" si="15"/>
        <v>-392</v>
      </c>
      <c r="BU7" s="53">
        <f t="shared" si="15"/>
        <v>-315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47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8.3000000000000007</v>
      </c>
      <c r="DL7" s="52">
        <f t="shared" ref="DL7:DT7" si="17">DL8</f>
        <v>8.3000000000000007</v>
      </c>
      <c r="DM7" s="52">
        <f t="shared" si="17"/>
        <v>8.3000000000000007</v>
      </c>
      <c r="DN7" s="52">
        <f t="shared" si="17"/>
        <v>8.3000000000000007</v>
      </c>
      <c r="DO7" s="52">
        <f t="shared" si="17"/>
        <v>8.3000000000000007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242080</v>
      </c>
      <c r="D8" s="55">
        <v>47</v>
      </c>
      <c r="E8" s="55">
        <v>14</v>
      </c>
      <c r="F8" s="55">
        <v>0</v>
      </c>
      <c r="G8" s="55">
        <v>4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29</v>
      </c>
      <c r="S8" s="57" t="s">
        <v>125</v>
      </c>
      <c r="T8" s="57" t="s">
        <v>126</v>
      </c>
      <c r="U8" s="58">
        <v>449</v>
      </c>
      <c r="V8" s="58">
        <v>12</v>
      </c>
      <c r="W8" s="58">
        <v>600</v>
      </c>
      <c r="X8" s="57" t="s">
        <v>127</v>
      </c>
      <c r="Y8" s="59">
        <v>17.399999999999999</v>
      </c>
      <c r="Z8" s="59">
        <v>22.6</v>
      </c>
      <c r="AA8" s="59">
        <v>100</v>
      </c>
      <c r="AB8" s="59">
        <v>100</v>
      </c>
      <c r="AC8" s="59">
        <v>7.1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86.8</v>
      </c>
      <c r="AM8" s="59">
        <v>89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1071</v>
      </c>
      <c r="AX8" s="60">
        <v>1073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-473.6</v>
      </c>
      <c r="BG8" s="59">
        <v>-343</v>
      </c>
      <c r="BH8" s="59">
        <v>-662.7</v>
      </c>
      <c r="BI8" s="59">
        <v>-871.1</v>
      </c>
      <c r="BJ8" s="59">
        <v>-1312.5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-521</v>
      </c>
      <c r="BR8" s="60">
        <v>-367</v>
      </c>
      <c r="BS8" s="60">
        <v>-391</v>
      </c>
      <c r="BT8" s="61">
        <v>-392</v>
      </c>
      <c r="BU8" s="61">
        <v>-315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47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8.3000000000000007</v>
      </c>
      <c r="DL8" s="59">
        <v>8.3000000000000007</v>
      </c>
      <c r="DM8" s="59">
        <v>8.3000000000000007</v>
      </c>
      <c r="DN8" s="59">
        <v>8.3000000000000007</v>
      </c>
      <c r="DO8" s="59">
        <v>8.3000000000000007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