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ml.chart+xml" PartName="/xl/charts/chart1.xml"/>
  <Override ContentType="application/vnd.openxmlformats-officedocument.drawingml.chart+xml" PartName="/xl/charts/chart2.xml"/>
  <Override ContentType="application/vnd.openxmlformats-officedocument.drawingml.chart+xml" PartName="/xl/charts/chart3.xml"/>
  <Override ContentType="application/vnd.openxmlformats-officedocument.drawingml.chart+xml" PartName="/xl/charts/chart4.xml"/>
  <Override ContentType="application/vnd.openxmlformats-officedocument.drawingml.chart+xml" PartName="/xl/charts/chart5.xml"/>
  <Override ContentType="application/vnd.openxmlformats-officedocument.drawingml.chart+xml" PartName="/xl/charts/chart6.xml"/>
  <Override ContentType="application/vnd.openxmlformats-officedocument.drawingml.chart+xml" PartName="/xl/charts/chart7.xml"/>
  <Override ContentType="application/vnd.openxmlformats-officedocument.drawingml.chart+xml" PartName="/xl/charts/chart8.xml"/>
  <Override ContentType="application/vnd.openxmlformats-officedocument.drawingml.chart+xml" PartName="/xl/charts/chart9.xml"/>
  <Override ContentType="application/vnd.openxmlformats-officedocument.drawingml.chart+xml" PartName="/xl/charts/chart10.xml"/>
  <Override ContentType="application/vnd.openxmlformats-officedocument.drawingml.chart+xml" PartName="/xl/charts/chart11.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g2010\職員共有フォルダ\036上下水道部\02下水道課\01下水道管理G\05 各種調査\未R6.2.7【経営比較分析表】\"/>
    </mc:Choice>
  </mc:AlternateContent>
  <workbookProtection workbookAlgorithmName="SHA-512" workbookHashValue="QhPxHo8LrLyZHQdG4GhOwkO+9DuP4Szq9R1gfYyNt7bSxAteMp463nDP3dzHmFYSzAhpbObmi7pvaYRHq2yDAQ==" workbookSaltValue="6wYv1mdrPtu2NvRCiqxqZQ==" workbookSpinCount="100000" lockStructure="1"/>
  <bookViews>
    <workbookView xWindow="0" yWindow="0" windowWidth="15360" windowHeight="7632"/>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<sst xmlns="http://schemas.openxmlformats.org/spreadsheetml/2006/main" count="319" uniqueCount="116">
  <si>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</si>
  <si>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</si>
  <si>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</si>
  <si>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</si>
  <si>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</si>
  <si>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</si>
  <si>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</si>
  <si>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</si>
  <si>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</si>
  <si>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</si>
  <si>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</si>
  <si>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</si>
  <si>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</si>
  <si>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</si>
  <si>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</si>
  <si>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</si>
  <si>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</si>
  <si>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</si>
  <si>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</si>
  <si>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</si>
  <si>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</si>
  <si>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</si>
  <si>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</si>
  <si>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</si>
  <si>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</si>
  <si>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</si>
  <si>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</si>
  <si>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</si>
  <si>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</si>
  <si>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</si>
  <si>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</si>
  <si>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</si>
  <si>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</si>
  <si>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</si>
  <si>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</si>
  <si>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</si>
  <si>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</si>
  <si>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</si>
  <si>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</si>
  <si>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</si>
  <si>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</si>
  <si>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</si>
  <si>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</si>
  <si>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</si>
  <si>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</si>
  <si>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</si>
  <si>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</si>
  <si>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</si>
  <si>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</si>
  <si>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</si>
  <si>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</si>
  <si>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</si>
  <si>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</si>
  <si>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</si>
  <si>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</si>
  <si>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</si>
  <si>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</si>
  <si>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</si>
  <si>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</si>
  <si>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</si>
  <si>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</si>
  <si>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</si>
  <si>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</si>
  <si>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</si>
  <si>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</si>
  <si>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</si>
  <si>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</si>
  <si>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</si>
  <si>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</si>
  <si>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</si>
  <si>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</si>
  <si>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</si>
  <si>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</si>
  <si>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</si>
  <si>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</si>
  <si>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</si>
  <si>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</si>
  <si>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</si>
  <si>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</si>
  <si>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</si>
  <si>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</si>
  <si>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</si>
  <si>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</si>
  <si>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</si>
  <si>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</si>
  <si>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</si>
  <si>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</si>
  <si>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</si>
  <si>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</si>
  <si>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</si>
  <si>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</si>
  <si>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</si>
  <si>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</si>
  <si>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</si>
  <si>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</si>
  <si>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</si>
  <si>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亀山市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</si>
  <si>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</si>
  <si>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</si>
  <si>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</si>
  <si>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</si>
  <si>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</si>
  <si>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</si>
  <si>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</si>
  <si>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</si>
  <si>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</si>
  <si>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</si>
  <si>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</si>
  <si>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</si>
  <si>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</si>
  <si>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</si>
  <si>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</si>
  <si>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</si>
  <si>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本市では、法定耐用年数を超えるような管渠は存在しないため、管渠の更新作業は実施されていません。一方、処理場については、個別の機械設備等の修繕を必要に応じて実施しています。
　しかしながら、供用開始から20年を経過する処理施設もあることから、計画的な施設の更新を進めるとともに近接する公共下水道への接続等を検討し、トータルコストの軽減を図っていきます。</t>
    <phoneticPr fontId="4"/>
  </si>
  <si>
    <t>　本市については、市内14の処理場の建設事業が完了し、今後は施設の更新と維持管理をバランスよく進めていく必要があります。また、接続率や収納率の向上に努め、管理コストの縮減を図りながら効率的な事業運営に努めます。
　なお、本市は令和4年度から企業会計に移行しました。資産およびコストを含む全体の経営状況を比較可能な形で把握し、経営基盤の強化と財政マネジメントの向上を図ります。</t>
    <phoneticPr fontId="4"/>
  </si>
  <si>
    <t>　令和4年度から地方公営企業会計へ移行したため、前年度以前のデータはありません。
　①経常収支比率は、料金収入や繰入金等の収益で維持管理費や支払利息等の費用をどの程度賄えているかを示す指標で、100％以上であれば単年度収支が黒字であることを表します。令和4年度の当該指標は103.15％で事業は安定していますが、営業外収益である繰入金の割合が約50.07％となっており、依然として一般会計からの繰入金に頼った経営となっています。
　③流動比率は、1年以内に支払うべき債務に対する支払能力を表す指標で、一般的には100％以上を求められています。本市の指標は52.92％で、短期的な債務の支払いを一般会計からの繰入金によって賄っている状況です。
　⑤経費回収率は、使用料で回収すべき処理費用を使用料でどの程度賄えているかを示す指標で、100％以上であれば、使用料収入で処理費用を回収できているといえます。本市の指標は53.90％で、コストのかかる処理場費に対して使用料収入が十分確保されていない状況です。
　⑥汚水処理原価は、有収水量1㎥あたりの汚水処理に要した費用で、汚水処理に係るコストを表したものです。この指標が低いほど、効率的な処理ができていると考えられます。本市の指標は270.50円で、類似団体と比較すると低くなっています。しかし、効率的な汚水処理が実施されているか分析し、経営効率を高めることが求められます。
　⑦施設利用率は、施設の利用状況や適正規模を判断する指標で、一般的に高い数値であることが望まれます。本市の指標は60.50％で、類似団体平均を8.15ポイント上回っていますが、各施設の現状分析や将来予測により適切な施設規模を把握していく必要があります。
　⑧水洗化率は、現在処理区域内人口のうち水洗便所を設置して汚水処理している人口の割合を表した指標です。本市の指標は81.46％で、類似団体平均を2.93ポイント下回っています。公共用水域の水質保全は勿論のこと、経営の根幹を成す使用料収入へも影響することから、今後も普及促進に努める必要があります。</t>
    <rPh sb="17" eb="19">
      <t>イコウ</t>
    </rPh>
    <rPh sb="24" eb="27">
      <t>ゼンネンド</t>
    </rPh>
    <rPh sb="27" eb="29">
      <t>イゼン</t>
    </rPh>
    <rPh sb="285" eb="288">
      <t>タンキテキ</t>
    </rPh>
    <rPh sb="289" eb="291">
      <t>サイム</t>
    </rPh>
    <rPh sb="292" eb="294">
      <t>シハラ</t>
    </rPh>
    <rPh sb="296" eb="300">
      <t>イッパンカイケイ</t>
    </rPh>
    <rPh sb="303" eb="306">
      <t>クリイレキン</t>
    </rPh>
    <rPh sb="310" eb="311">
      <t>マカナ</t>
    </rPh>
    <rPh sb="315" eb="317">
      <t>ジョウキョウ</t>
    </rPh>
    <rPh sb="369" eb="371">
      <t>イジョウ</t>
    </rPh>
    <rPh sb="376" eb="381">
      <t>シヨウリョウシュウニュウ</t>
    </rPh>
    <rPh sb="382" eb="386">
      <t>ショリヒヨウ</t>
    </rPh>
    <rPh sb="387" eb="389">
      <t>カイシュウ</t>
    </rPh>
    <rPh sb="400" eb="402">
      <t>ホンシ</t>
    </rPh>
    <rPh sb="403" eb="405">
      <t>シヒョウ</t>
    </rPh>
    <rPh sb="504" eb="506">
      <t>シヒョウ</t>
    </rPh>
    <rPh sb="507" eb="508">
      <t>ヒク</t>
    </rPh>
    <rPh sb="512" eb="515">
      <t>コウリツテキ</t>
    </rPh>
    <rPh sb="516" eb="518">
      <t>ショリ</t>
    </rPh>
    <rPh sb="525" eb="526">
      <t>カンガ</t>
    </rPh>
    <rPh sb="535" eb="537">
      <t>シヒョウ</t>
    </rPh>
    <rPh sb="544" eb="545">
      <t>エン</t>
    </rPh>
    <rPh sb="663" eb="665">
      <t>シヒョウ</t>
    </rPh>
    <rPh sb="678" eb="680">
      <t>ヘイキン</t>
    </rPh>
    <rPh sb="689" eb="691">
      <t>ウワマワ</t>
    </rPh>
    <rPh sb="791" eb="793">
      <t>シヒョウ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</si>
</sst>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3" fillId="0" borderId="6" xfId="0" applyFont="1" applyBorder="1" applyAlignment="1" applyProtection="1">
      <alignment horizontal="left" vertical="top" wrapText="1"/>
      <protection locked="0"/>
    </xf>
    <xf numFmtId="0" fontId="13" fillId="0" borderId="0" xfId="0" applyFont="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95E3-4F22-AAB9-52BE055CC21A}"/>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0.03</c:v>
                </c:pt>
              </c:numCache>
            </c:numRef>
          </c:val>
          <c:smooth val="0"/>
          <c:extLst>
            <c:ext xmlns:c16="http://schemas.microsoft.com/office/drawing/2014/chart" uri="{C3380CC4-5D6E-409C-BE32-E72D297353CC}">
              <c16:uniqueId val="{00000001-95E3-4F22-AAB9-52BE055CC21A}"/>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60.5</c:v>
                </c:pt>
              </c:numCache>
            </c:numRef>
          </c:val>
          <c:extLst>
            <c:ext xmlns:c16="http://schemas.microsoft.com/office/drawing/2014/chart" uri="{C3380CC4-5D6E-409C-BE32-E72D297353CC}">
              <c16:uniqueId val="{00000000-CACB-49E6-8CB3-8483D911CBCB}"/>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52.35</c:v>
                </c:pt>
              </c:numCache>
            </c:numRef>
          </c:val>
          <c:smooth val="0"/>
          <c:extLst>
            <c:ext xmlns:c16="http://schemas.microsoft.com/office/drawing/2014/chart" uri="{C3380CC4-5D6E-409C-BE32-E72D297353CC}">
              <c16:uniqueId val="{00000001-CACB-49E6-8CB3-8483D911CBCB}"/>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0</c:v>
                </c:pt>
                <c:pt idx="3">
                  <c:v>0</c:v>
                </c:pt>
                <c:pt idx="4">
                  <c:v>81.459999999999994</c:v>
                </c:pt>
              </c:numCache>
            </c:numRef>
          </c:val>
          <c:extLst>
            <c:ext xmlns:c16="http://schemas.microsoft.com/office/drawing/2014/chart" uri="{C3380CC4-5D6E-409C-BE32-E72D297353CC}">
              <c16:uniqueId val="{00000000-C137-4AF1-9167-35CF5165378E}"/>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84.39</c:v>
                </c:pt>
              </c:numCache>
            </c:numRef>
          </c:val>
          <c:smooth val="0"/>
          <c:extLst>
            <c:ext xmlns:c16="http://schemas.microsoft.com/office/drawing/2014/chart" uri="{C3380CC4-5D6E-409C-BE32-E72D297353CC}">
              <c16:uniqueId val="{00000001-C137-4AF1-9167-35CF5165378E}"/>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0</c:v>
                </c:pt>
                <c:pt idx="3">
                  <c:v>0</c:v>
                </c:pt>
                <c:pt idx="4">
                  <c:v>103.15</c:v>
                </c:pt>
              </c:numCache>
            </c:numRef>
          </c:val>
          <c:extLst>
            <c:ext xmlns:c16="http://schemas.microsoft.com/office/drawing/2014/chart" uri="{C3380CC4-5D6E-409C-BE32-E72D297353CC}">
              <c16:uniqueId val="{00000000-D5DD-49A7-B342-FC7D9BCA5D0E}"/>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105.5</c:v>
                </c:pt>
              </c:numCache>
            </c:numRef>
          </c:val>
          <c:smooth val="0"/>
          <c:extLst>
            <c:ext xmlns:c16="http://schemas.microsoft.com/office/drawing/2014/chart" uri="{C3380CC4-5D6E-409C-BE32-E72D297353CC}">
              <c16:uniqueId val="{00000001-D5DD-49A7-B342-FC7D9BCA5D0E}"/>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0</c:v>
                </c:pt>
                <c:pt idx="3">
                  <c:v>0</c:v>
                </c:pt>
                <c:pt idx="4">
                  <c:v>3.46</c:v>
                </c:pt>
              </c:numCache>
            </c:numRef>
          </c:val>
          <c:extLst>
            <c:ext xmlns:c16="http://schemas.microsoft.com/office/drawing/2014/chart" uri="{C3380CC4-5D6E-409C-BE32-E72D297353CC}">
              <c16:uniqueId val="{00000000-B969-4F5F-B8F4-E17170AA118E}"/>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25.19</c:v>
                </c:pt>
              </c:numCache>
            </c:numRef>
          </c:val>
          <c:smooth val="0"/>
          <c:extLst>
            <c:ext xmlns:c16="http://schemas.microsoft.com/office/drawing/2014/chart" uri="{C3380CC4-5D6E-409C-BE32-E72D297353CC}">
              <c16:uniqueId val="{00000001-B969-4F5F-B8F4-E17170AA118E}"/>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4E9F-4175-9BE1-EB63418B0BBA}"/>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4E9F-4175-9BE1-EB63418B0BBA}"/>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9EE3-4C21-A300-E5666A5BDC4E}"/>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145.43</c:v>
                </c:pt>
              </c:numCache>
            </c:numRef>
          </c:val>
          <c:smooth val="0"/>
          <c:extLst>
            <c:ext xmlns:c16="http://schemas.microsoft.com/office/drawing/2014/chart" uri="{C3380CC4-5D6E-409C-BE32-E72D297353CC}">
              <c16:uniqueId val="{00000001-9EE3-4C21-A300-E5666A5BDC4E}"/>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0</c:v>
                </c:pt>
                <c:pt idx="3">
                  <c:v>0</c:v>
                </c:pt>
                <c:pt idx="4">
                  <c:v>52.92</c:v>
                </c:pt>
              </c:numCache>
            </c:numRef>
          </c:val>
          <c:extLst>
            <c:ext xmlns:c16="http://schemas.microsoft.com/office/drawing/2014/chart" uri="{C3380CC4-5D6E-409C-BE32-E72D297353CC}">
              <c16:uniqueId val="{00000000-6D5B-4EE6-AE67-F4A05B1ECD25}"/>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38.4</c:v>
                </c:pt>
              </c:numCache>
            </c:numRef>
          </c:val>
          <c:smooth val="0"/>
          <c:extLst>
            <c:ext xmlns:c16="http://schemas.microsoft.com/office/drawing/2014/chart" uri="{C3380CC4-5D6E-409C-BE32-E72D297353CC}">
              <c16:uniqueId val="{00000001-6D5B-4EE6-AE67-F4A05B1ECD25}"/>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42F5-45F8-B3C2-33422777358C}"/>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900.82</c:v>
                </c:pt>
              </c:numCache>
            </c:numRef>
          </c:val>
          <c:smooth val="0"/>
          <c:extLst>
            <c:ext xmlns:c16="http://schemas.microsoft.com/office/drawing/2014/chart" uri="{C3380CC4-5D6E-409C-BE32-E72D297353CC}">
              <c16:uniqueId val="{00000001-42F5-45F8-B3C2-33422777358C}"/>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0</c:v>
                </c:pt>
                <c:pt idx="3">
                  <c:v>0</c:v>
                </c:pt>
                <c:pt idx="4">
                  <c:v>53.9</c:v>
                </c:pt>
              </c:numCache>
            </c:numRef>
          </c:val>
          <c:extLst>
            <c:ext xmlns:c16="http://schemas.microsoft.com/office/drawing/2014/chart" uri="{C3380CC4-5D6E-409C-BE32-E72D297353CC}">
              <c16:uniqueId val="{00000000-46DF-40B7-8376-54E8A05E1F08}"/>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52.94</c:v>
                </c:pt>
              </c:numCache>
            </c:numRef>
          </c:val>
          <c:smooth val="0"/>
          <c:extLst>
            <c:ext xmlns:c16="http://schemas.microsoft.com/office/drawing/2014/chart" uri="{C3380CC4-5D6E-409C-BE32-E72D297353CC}">
              <c16:uniqueId val="{00000001-46DF-40B7-8376-54E8A05E1F08}"/>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0</c:v>
                </c:pt>
                <c:pt idx="3">
                  <c:v>0</c:v>
                </c:pt>
                <c:pt idx="4">
                  <c:v>270.5</c:v>
                </c:pt>
              </c:numCache>
            </c:numRef>
          </c:val>
          <c:extLst>
            <c:ext xmlns:c16="http://schemas.microsoft.com/office/drawing/2014/chart" uri="{C3380CC4-5D6E-409C-BE32-E72D297353CC}">
              <c16:uniqueId val="{00000000-1748-4C81-8A59-15E5447D7142}"/>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303.27999999999997</c:v>
                </c:pt>
              </c:numCache>
            </c:numRef>
          </c:val>
          <c:smooth val="0"/>
          <c:extLst>
            <c:ext xmlns:c16="http://schemas.microsoft.com/office/drawing/2014/chart" uri="{C3380CC4-5D6E-409C-BE32-E72D297353CC}">
              <c16:uniqueId val="{00000001-1748-4C81-8A59-15E5447D7142}"/>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Relationships xmlns="http://schemas.openxmlformats.org/package/2006/relationships"><Relationship Id="rId1" Target="../charts/chart1.xml" Type="http://schemas.openxmlformats.org/officeDocument/2006/relationships/chart"/><Relationship Id="rId10" Target="../charts/chart10.xml" Type="http://schemas.openxmlformats.org/officeDocument/2006/relationships/chart"/><Relationship Id="rId11" Target="../charts/chart11.xml" Type="http://schemas.openxmlformats.org/officeDocument/2006/relationships/chart"/><Relationship Id="rId2" Target="../charts/chart2.xml" Type="http://schemas.openxmlformats.org/officeDocument/2006/relationships/chart"/><Relationship Id="rId3" Target="../charts/chart3.xml" Type="http://schemas.openxmlformats.org/officeDocument/2006/relationships/chart"/><Relationship Id="rId4" Target="../charts/chart4.xml" Type="http://schemas.openxmlformats.org/officeDocument/2006/relationships/chart"/><Relationship Id="rId5" Target="../charts/chart5.xml" Type="http://schemas.openxmlformats.org/officeDocument/2006/relationships/chart"/><Relationship Id="rId6" Target="../charts/chart6.xml" Type="http://schemas.openxmlformats.org/officeDocument/2006/relationships/chart"/><Relationship Id="rId7" Target="../charts/chart7.xml" Type="http://schemas.openxmlformats.org/officeDocument/2006/relationships/chart"/><Relationship Id="rId8" Target="../charts/chart8.xml" Type="http://schemas.openxmlformats.org/officeDocument/2006/relationships/chart"/><Relationship Id="rId9" Target="../charts/chart9.xml" Type="http://schemas.openxmlformats.org/officeDocument/2006/relationships/chart"/></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【103.61】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【133.62】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【36.94】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【809.19】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【273.68】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L34" zoomScale="85" zoomScaleNormal="85" workbookViewId="0">
      <selection activeCell="BL16" sqref="BL16:BZ44"/>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2">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2">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8" t="str">
        <f>データ!H6</f>
        <v>三重県　亀山市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2">
      <c r="A8" s="2"/>
      <c r="B8" s="65" t="str">
        <f>データ!I6</f>
        <v>法適用</v>
      </c>
      <c r="C8" s="65"/>
      <c r="D8" s="65"/>
      <c r="E8" s="65"/>
      <c r="F8" s="65"/>
      <c r="G8" s="65"/>
      <c r="H8" s="65"/>
      <c r="I8" s="65" t="str">
        <f>データ!J6</f>
        <v>下水道事業</v>
      </c>
      <c r="J8" s="65"/>
      <c r="K8" s="65"/>
      <c r="L8" s="65"/>
      <c r="M8" s="65"/>
      <c r="N8" s="65"/>
      <c r="O8" s="65"/>
      <c r="P8" s="65" t="str">
        <f>データ!K6</f>
        <v>農業集落排水</v>
      </c>
      <c r="Q8" s="65"/>
      <c r="R8" s="65"/>
      <c r="S8" s="65"/>
      <c r="T8" s="65"/>
      <c r="U8" s="65"/>
      <c r="V8" s="65"/>
      <c r="W8" s="65" t="str">
        <f>データ!L6</f>
        <v>F2</v>
      </c>
      <c r="X8" s="65"/>
      <c r="Y8" s="65"/>
      <c r="Z8" s="65"/>
      <c r="AA8" s="65"/>
      <c r="AB8" s="65"/>
      <c r="AC8" s="65"/>
      <c r="AD8" s="66" t="str">
        <f>データ!$M$6</f>
        <v>非設置</v>
      </c>
      <c r="AE8" s="66"/>
      <c r="AF8" s="66"/>
      <c r="AG8" s="66"/>
      <c r="AH8" s="66"/>
      <c r="AI8" s="66"/>
      <c r="AJ8" s="66"/>
      <c r="AK8" s="3"/>
      <c r="AL8" s="46">
        <f>データ!S6</f>
        <v>49503</v>
      </c>
      <c r="AM8" s="46"/>
      <c r="AN8" s="46"/>
      <c r="AO8" s="46"/>
      <c r="AP8" s="46"/>
      <c r="AQ8" s="46"/>
      <c r="AR8" s="46"/>
      <c r="AS8" s="46"/>
      <c r="AT8" s="45">
        <f>データ!T6</f>
        <v>191.04</v>
      </c>
      <c r="AU8" s="45"/>
      <c r="AV8" s="45"/>
      <c r="AW8" s="45"/>
      <c r="AX8" s="45"/>
      <c r="AY8" s="45"/>
      <c r="AZ8" s="45"/>
      <c r="BA8" s="45"/>
      <c r="BB8" s="45">
        <f>データ!U6</f>
        <v>259.12</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2">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2">
      <c r="A10" s="2"/>
      <c r="B10" s="45" t="str">
        <f>データ!N6</f>
        <v>-</v>
      </c>
      <c r="C10" s="45"/>
      <c r="D10" s="45"/>
      <c r="E10" s="45"/>
      <c r="F10" s="45"/>
      <c r="G10" s="45"/>
      <c r="H10" s="45"/>
      <c r="I10" s="45">
        <f>データ!O6</f>
        <v>70.900000000000006</v>
      </c>
      <c r="J10" s="45"/>
      <c r="K10" s="45"/>
      <c r="L10" s="45"/>
      <c r="M10" s="45"/>
      <c r="N10" s="45"/>
      <c r="O10" s="45"/>
      <c r="P10" s="45">
        <f>データ!P6</f>
        <v>15.99</v>
      </c>
      <c r="Q10" s="45"/>
      <c r="R10" s="45"/>
      <c r="S10" s="45"/>
      <c r="T10" s="45"/>
      <c r="U10" s="45"/>
      <c r="V10" s="45"/>
      <c r="W10" s="45">
        <f>データ!Q6</f>
        <v>100</v>
      </c>
      <c r="X10" s="45"/>
      <c r="Y10" s="45"/>
      <c r="Z10" s="45"/>
      <c r="AA10" s="45"/>
      <c r="AB10" s="45"/>
      <c r="AC10" s="45"/>
      <c r="AD10" s="46">
        <f>データ!R6</f>
        <v>3850</v>
      </c>
      <c r="AE10" s="46"/>
      <c r="AF10" s="46"/>
      <c r="AG10" s="46"/>
      <c r="AH10" s="46"/>
      <c r="AI10" s="46"/>
      <c r="AJ10" s="46"/>
      <c r="AK10" s="2"/>
      <c r="AL10" s="46">
        <f>データ!V6</f>
        <v>7882</v>
      </c>
      <c r="AM10" s="46"/>
      <c r="AN10" s="46"/>
      <c r="AO10" s="46"/>
      <c r="AP10" s="46"/>
      <c r="AQ10" s="46"/>
      <c r="AR10" s="46"/>
      <c r="AS10" s="46"/>
      <c r="AT10" s="45">
        <f>データ!W6</f>
        <v>3.74</v>
      </c>
      <c r="AU10" s="45"/>
      <c r="AV10" s="45"/>
      <c r="AW10" s="45"/>
      <c r="AX10" s="45"/>
      <c r="AY10" s="45"/>
      <c r="AZ10" s="45"/>
      <c r="BA10" s="45"/>
      <c r="BB10" s="45">
        <f>データ!X6</f>
        <v>2107.4899999999998</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2">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115</v>
      </c>
      <c r="BM16" s="30"/>
      <c r="BN16" s="30"/>
      <c r="BO16" s="30"/>
      <c r="BP16" s="30"/>
      <c r="BQ16" s="30"/>
      <c r="BR16" s="30"/>
      <c r="BS16" s="30"/>
      <c r="BT16" s="30"/>
      <c r="BU16" s="30"/>
      <c r="BV16" s="30"/>
      <c r="BW16" s="30"/>
      <c r="BX16" s="30"/>
      <c r="BY16" s="30"/>
      <c r="BZ16" s="3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113</v>
      </c>
      <c r="BM47" s="30"/>
      <c r="BN47" s="30"/>
      <c r="BO47" s="30"/>
      <c r="BP47" s="30"/>
      <c r="BQ47" s="30"/>
      <c r="BR47" s="30"/>
      <c r="BS47" s="30"/>
      <c r="BT47" s="30"/>
      <c r="BU47" s="30"/>
      <c r="BV47" s="30"/>
      <c r="BW47" s="30"/>
      <c r="BX47" s="30"/>
      <c r="BY47" s="30"/>
      <c r="BZ47" s="3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2">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2">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114</v>
      </c>
      <c r="BM66" s="30"/>
      <c r="BN66" s="30"/>
      <c r="BO66" s="30"/>
      <c r="BP66" s="30"/>
      <c r="BQ66" s="30"/>
      <c r="BR66" s="30"/>
      <c r="BS66" s="30"/>
      <c r="BT66" s="30"/>
      <c r="BU66" s="30"/>
      <c r="BV66" s="30"/>
      <c r="BW66" s="30"/>
      <c r="BX66" s="30"/>
      <c r="BY66" s="30"/>
      <c r="BZ66" s="3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2">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【103.61】</v>
      </c>
      <c r="F85" s="12" t="str">
        <f>データ!AT6</f>
        <v>【133.62】</v>
      </c>
      <c r="G85" s="12" t="str">
        <f>データ!BE6</f>
        <v>【36.94】</v>
      </c>
      <c r="H85" s="12" t="str">
        <f>データ!BP6</f>
        <v>【809.19】</v>
      </c>
      <c r="I85" s="12" t="str">
        <f>データ!CA6</f>
        <v>【57.02】</v>
      </c>
      <c r="J85" s="12" t="str">
        <f>データ!CL6</f>
        <v>【273.68】</v>
      </c>
      <c r="K85" s="12" t="str">
        <f>データ!CW6</f>
        <v>【52.55】</v>
      </c>
      <c r="L85" s="12" t="str">
        <f>データ!DH6</f>
        <v>【87.30】</v>
      </c>
      <c r="M85" s="12" t="str">
        <f>データ!DS6</f>
        <v>【27.11】</v>
      </c>
      <c r="N85" s="12" t="str">
        <f>データ!ED6</f>
        <v>【0.00】</v>
      </c>
      <c r="O85" s="12" t="str">
        <f>データ!EO6</f>
        <v>【0.02】</v>
      </c>
    </row>
  </sheetData>
  <sheetProtection algorithmName="SHA-512" hashValue="N4pePtD+alrX2SEfG/aznB+92yu7NIjl9+ts57s7aUFaDHjSyAEeCB19iI3+d2AdPZuYuo724PAjNnwlTznBpw==" saltValue="lzz5wmbvMpPO99BPjaX2a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2">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2022</v>
      </c>
      <c r="C6" s="19">
        <f t="shared" ref="C6:X6" si="3">C7</f>
        <v>242101</v>
      </c>
      <c r="D6" s="19">
        <f t="shared" si="3"/>
        <v>46</v>
      </c>
      <c r="E6" s="19">
        <f t="shared" si="3"/>
        <v>17</v>
      </c>
      <c r="F6" s="19">
        <f t="shared" si="3"/>
        <v>5</v>
      </c>
      <c r="G6" s="19">
        <f t="shared" si="3"/>
        <v>0</v>
      </c>
      <c r="H6" s="19" t="str">
        <f t="shared" si="3"/>
        <v>三重県　亀山市</v>
      </c>
      <c r="I6" s="19" t="str">
        <f t="shared" si="3"/>
        <v>法適用</v>
      </c>
      <c r="J6" s="19" t="str">
        <f t="shared" si="3"/>
        <v>下水道事業</v>
      </c>
      <c r="K6" s="19" t="str">
        <f t="shared" si="3"/>
        <v>農業集落排水</v>
      </c>
      <c r="L6" s="19" t="str">
        <f t="shared" si="3"/>
        <v>F2</v>
      </c>
      <c r="M6" s="19" t="str">
        <f t="shared" si="3"/>
        <v>非設置</v>
      </c>
      <c r="N6" s="20" t="str">
        <f t="shared" si="3"/>
        <v>-</v>
      </c>
      <c r="O6" s="20">
        <f t="shared" si="3"/>
        <v>70.900000000000006</v>
      </c>
      <c r="P6" s="20">
        <f t="shared" si="3"/>
        <v>15.99</v>
      </c>
      <c r="Q6" s="20">
        <f t="shared" si="3"/>
        <v>100</v>
      </c>
      <c r="R6" s="20">
        <f t="shared" si="3"/>
        <v>3850</v>
      </c>
      <c r="S6" s="20">
        <f t="shared" si="3"/>
        <v>49503</v>
      </c>
      <c r="T6" s="20">
        <f t="shared" si="3"/>
        <v>191.04</v>
      </c>
      <c r="U6" s="20">
        <f t="shared" si="3"/>
        <v>259.12</v>
      </c>
      <c r="V6" s="20">
        <f t="shared" si="3"/>
        <v>7882</v>
      </c>
      <c r="W6" s="20">
        <f t="shared" si="3"/>
        <v>3.74</v>
      </c>
      <c r="X6" s="20">
        <f t="shared" si="3"/>
        <v>2107.4899999999998</v>
      </c>
      <c r="Y6" s="21" t="str">
        <f>IF(Y7="",NA(),Y7)</f>
        <v>-</v>
      </c>
      <c r="Z6" s="21" t="str">
        <f t="shared" ref="Z6:AH6" si="4">IF(Z7="",NA(),Z7)</f>
        <v>-</v>
      </c>
      <c r="AA6" s="21" t="str">
        <f t="shared" si="4"/>
        <v>-</v>
      </c>
      <c r="AB6" s="21" t="str">
        <f t="shared" si="4"/>
        <v>-</v>
      </c>
      <c r="AC6" s="21">
        <f t="shared" si="4"/>
        <v>103.15</v>
      </c>
      <c r="AD6" s="21" t="str">
        <f t="shared" si="4"/>
        <v>-</v>
      </c>
      <c r="AE6" s="21" t="str">
        <f t="shared" si="4"/>
        <v>-</v>
      </c>
      <c r="AF6" s="21" t="str">
        <f t="shared" si="4"/>
        <v>-</v>
      </c>
      <c r="AG6" s="21" t="str">
        <f t="shared" si="4"/>
        <v>-</v>
      </c>
      <c r="AH6" s="21">
        <f t="shared" si="4"/>
        <v>105.5</v>
      </c>
      <c r="AI6" s="20" t="str">
        <f>IF(AI7="","",IF(AI7="-","【-】","【"&amp;SUBSTITUTE(TEXT(AI7,"#,##0.00"),"-","△")&amp;"】"))</f>
        <v>【103.61】</v>
      </c>
      <c r="AJ6" s="21" t="str">
        <f>IF(AJ7="",NA(),AJ7)</f>
        <v>-</v>
      </c>
      <c r="AK6" s="21" t="str">
        <f t="shared" ref="AK6:AS6" si="5">IF(AK7="",NA(),AK7)</f>
        <v>-</v>
      </c>
      <c r="AL6" s="21" t="str">
        <f t="shared" si="5"/>
        <v>-</v>
      </c>
      <c r="AM6" s="21" t="str">
        <f t="shared" si="5"/>
        <v>-</v>
      </c>
      <c r="AN6" s="20">
        <f t="shared" si="5"/>
        <v>0</v>
      </c>
      <c r="AO6" s="21" t="str">
        <f t="shared" si="5"/>
        <v>-</v>
      </c>
      <c r="AP6" s="21" t="str">
        <f t="shared" si="5"/>
        <v>-</v>
      </c>
      <c r="AQ6" s="21" t="str">
        <f t="shared" si="5"/>
        <v>-</v>
      </c>
      <c r="AR6" s="21" t="str">
        <f t="shared" si="5"/>
        <v>-</v>
      </c>
      <c r="AS6" s="21">
        <f t="shared" si="5"/>
        <v>145.43</v>
      </c>
      <c r="AT6" s="20" t="str">
        <f>IF(AT7="","",IF(AT7="-","【-】","【"&amp;SUBSTITUTE(TEXT(AT7,"#,##0.00"),"-","△")&amp;"】"))</f>
        <v>【133.62】</v>
      </c>
      <c r="AU6" s="21" t="str">
        <f>IF(AU7="",NA(),AU7)</f>
        <v>-</v>
      </c>
      <c r="AV6" s="21" t="str">
        <f t="shared" ref="AV6:BD6" si="6">IF(AV7="",NA(),AV7)</f>
        <v>-</v>
      </c>
      <c r="AW6" s="21" t="str">
        <f t="shared" si="6"/>
        <v>-</v>
      </c>
      <c r="AX6" s="21" t="str">
        <f t="shared" si="6"/>
        <v>-</v>
      </c>
      <c r="AY6" s="21">
        <f t="shared" si="6"/>
        <v>52.92</v>
      </c>
      <c r="AZ6" s="21" t="str">
        <f t="shared" si="6"/>
        <v>-</v>
      </c>
      <c r="BA6" s="21" t="str">
        <f t="shared" si="6"/>
        <v>-</v>
      </c>
      <c r="BB6" s="21" t="str">
        <f t="shared" si="6"/>
        <v>-</v>
      </c>
      <c r="BC6" s="21" t="str">
        <f t="shared" si="6"/>
        <v>-</v>
      </c>
      <c r="BD6" s="21">
        <f t="shared" si="6"/>
        <v>38.4</v>
      </c>
      <c r="BE6" s="20" t="str">
        <f>IF(BE7="","",IF(BE7="-","【-】","【"&amp;SUBSTITUTE(TEXT(BE7,"#,##0.00"),"-","△")&amp;"】"))</f>
        <v>【36.94】</v>
      </c>
      <c r="BF6" s="21" t="str">
        <f>IF(BF7="",NA(),BF7)</f>
        <v>-</v>
      </c>
      <c r="BG6" s="21" t="str">
        <f t="shared" ref="BG6:BO6" si="7">IF(BG7="",NA(),BG7)</f>
        <v>-</v>
      </c>
      <c r="BH6" s="21" t="str">
        <f t="shared" si="7"/>
        <v>-</v>
      </c>
      <c r="BI6" s="21" t="str">
        <f t="shared" si="7"/>
        <v>-</v>
      </c>
      <c r="BJ6" s="20">
        <f t="shared" si="7"/>
        <v>0</v>
      </c>
      <c r="BK6" s="21" t="str">
        <f t="shared" si="7"/>
        <v>-</v>
      </c>
      <c r="BL6" s="21" t="str">
        <f t="shared" si="7"/>
        <v>-</v>
      </c>
      <c r="BM6" s="21" t="str">
        <f t="shared" si="7"/>
        <v>-</v>
      </c>
      <c r="BN6" s="21" t="str">
        <f t="shared" si="7"/>
        <v>-</v>
      </c>
      <c r="BO6" s="21">
        <f t="shared" si="7"/>
        <v>900.82</v>
      </c>
      <c r="BP6" s="20" t="str">
        <f>IF(BP7="","",IF(BP7="-","【-】","【"&amp;SUBSTITUTE(TEXT(BP7,"#,##0.00"),"-","△")&amp;"】"))</f>
        <v>【809.19】</v>
      </c>
      <c r="BQ6" s="21" t="str">
        <f>IF(BQ7="",NA(),BQ7)</f>
        <v>-</v>
      </c>
      <c r="BR6" s="21" t="str">
        <f t="shared" ref="BR6:BZ6" si="8">IF(BR7="",NA(),BR7)</f>
        <v>-</v>
      </c>
      <c r="BS6" s="21" t="str">
        <f t="shared" si="8"/>
        <v>-</v>
      </c>
      <c r="BT6" s="21" t="str">
        <f t="shared" si="8"/>
        <v>-</v>
      </c>
      <c r="BU6" s="21">
        <f t="shared" si="8"/>
        <v>53.9</v>
      </c>
      <c r="BV6" s="21" t="str">
        <f t="shared" si="8"/>
        <v>-</v>
      </c>
      <c r="BW6" s="21" t="str">
        <f t="shared" si="8"/>
        <v>-</v>
      </c>
      <c r="BX6" s="21" t="str">
        <f t="shared" si="8"/>
        <v>-</v>
      </c>
      <c r="BY6" s="21" t="str">
        <f t="shared" si="8"/>
        <v>-</v>
      </c>
      <c r="BZ6" s="21">
        <f t="shared" si="8"/>
        <v>52.94</v>
      </c>
      <c r="CA6" s="20" t="str">
        <f>IF(CA7="","",IF(CA7="-","【-】","【"&amp;SUBSTITUTE(TEXT(CA7,"#,##0.00"),"-","△")&amp;"】"))</f>
        <v>【57.02】</v>
      </c>
      <c r="CB6" s="21" t="str">
        <f>IF(CB7="",NA(),CB7)</f>
        <v>-</v>
      </c>
      <c r="CC6" s="21" t="str">
        <f t="shared" ref="CC6:CK6" si="9">IF(CC7="",NA(),CC7)</f>
        <v>-</v>
      </c>
      <c r="CD6" s="21" t="str">
        <f t="shared" si="9"/>
        <v>-</v>
      </c>
      <c r="CE6" s="21" t="str">
        <f t="shared" si="9"/>
        <v>-</v>
      </c>
      <c r="CF6" s="21">
        <f t="shared" si="9"/>
        <v>270.5</v>
      </c>
      <c r="CG6" s="21" t="str">
        <f t="shared" si="9"/>
        <v>-</v>
      </c>
      <c r="CH6" s="21" t="str">
        <f t="shared" si="9"/>
        <v>-</v>
      </c>
      <c r="CI6" s="21" t="str">
        <f t="shared" si="9"/>
        <v>-</v>
      </c>
      <c r="CJ6" s="21" t="str">
        <f t="shared" si="9"/>
        <v>-</v>
      </c>
      <c r="CK6" s="21">
        <f t="shared" si="9"/>
        <v>303.27999999999997</v>
      </c>
      <c r="CL6" s="20" t="str">
        <f>IF(CL7="","",IF(CL7="-","【-】","【"&amp;SUBSTITUTE(TEXT(CL7,"#,##0.00"),"-","△")&amp;"】"))</f>
        <v>【273.68】</v>
      </c>
      <c r="CM6" s="21" t="str">
        <f>IF(CM7="",NA(),CM7)</f>
        <v>-</v>
      </c>
      <c r="CN6" s="21" t="str">
        <f t="shared" ref="CN6:CV6" si="10">IF(CN7="",NA(),CN7)</f>
        <v>-</v>
      </c>
      <c r="CO6" s="21" t="str">
        <f t="shared" si="10"/>
        <v>-</v>
      </c>
      <c r="CP6" s="21" t="str">
        <f t="shared" si="10"/>
        <v>-</v>
      </c>
      <c r="CQ6" s="21">
        <f t="shared" si="10"/>
        <v>60.5</v>
      </c>
      <c r="CR6" s="21" t="str">
        <f t="shared" si="10"/>
        <v>-</v>
      </c>
      <c r="CS6" s="21" t="str">
        <f t="shared" si="10"/>
        <v>-</v>
      </c>
      <c r="CT6" s="21" t="str">
        <f t="shared" si="10"/>
        <v>-</v>
      </c>
      <c r="CU6" s="21" t="str">
        <f t="shared" si="10"/>
        <v>-</v>
      </c>
      <c r="CV6" s="21">
        <f t="shared" si="10"/>
        <v>52.35</v>
      </c>
      <c r="CW6" s="20" t="str">
        <f>IF(CW7="","",IF(CW7="-","【-】","【"&amp;SUBSTITUTE(TEXT(CW7,"#,##0.00"),"-","△")&amp;"】"))</f>
        <v>【52.55】</v>
      </c>
      <c r="CX6" s="21" t="str">
        <f>IF(CX7="",NA(),CX7)</f>
        <v>-</v>
      </c>
      <c r="CY6" s="21" t="str">
        <f t="shared" ref="CY6:DG6" si="11">IF(CY7="",NA(),CY7)</f>
        <v>-</v>
      </c>
      <c r="CZ6" s="21" t="str">
        <f t="shared" si="11"/>
        <v>-</v>
      </c>
      <c r="DA6" s="21" t="str">
        <f t="shared" si="11"/>
        <v>-</v>
      </c>
      <c r="DB6" s="21">
        <f t="shared" si="11"/>
        <v>81.459999999999994</v>
      </c>
      <c r="DC6" s="21" t="str">
        <f t="shared" si="11"/>
        <v>-</v>
      </c>
      <c r="DD6" s="21" t="str">
        <f t="shared" si="11"/>
        <v>-</v>
      </c>
      <c r="DE6" s="21" t="str">
        <f t="shared" si="11"/>
        <v>-</v>
      </c>
      <c r="DF6" s="21" t="str">
        <f t="shared" si="11"/>
        <v>-</v>
      </c>
      <c r="DG6" s="21">
        <f t="shared" si="11"/>
        <v>84.39</v>
      </c>
      <c r="DH6" s="20" t="str">
        <f>IF(DH7="","",IF(DH7="-","【-】","【"&amp;SUBSTITUTE(TEXT(DH7,"#,##0.00"),"-","△")&amp;"】"))</f>
        <v>【87.30】</v>
      </c>
      <c r="DI6" s="21" t="str">
        <f>IF(DI7="",NA(),DI7)</f>
        <v>-</v>
      </c>
      <c r="DJ6" s="21" t="str">
        <f t="shared" ref="DJ6:DR6" si="12">IF(DJ7="",NA(),DJ7)</f>
        <v>-</v>
      </c>
      <c r="DK6" s="21" t="str">
        <f t="shared" si="12"/>
        <v>-</v>
      </c>
      <c r="DL6" s="21" t="str">
        <f t="shared" si="12"/>
        <v>-</v>
      </c>
      <c r="DM6" s="21">
        <f t="shared" si="12"/>
        <v>3.46</v>
      </c>
      <c r="DN6" s="21" t="str">
        <f t="shared" si="12"/>
        <v>-</v>
      </c>
      <c r="DO6" s="21" t="str">
        <f t="shared" si="12"/>
        <v>-</v>
      </c>
      <c r="DP6" s="21" t="str">
        <f t="shared" si="12"/>
        <v>-</v>
      </c>
      <c r="DQ6" s="21" t="str">
        <f t="shared" si="12"/>
        <v>-</v>
      </c>
      <c r="DR6" s="21">
        <f t="shared" si="12"/>
        <v>25.19</v>
      </c>
      <c r="DS6" s="20" t="str">
        <f>IF(DS7="","",IF(DS7="-","【-】","【"&amp;SUBSTITUTE(TEXT(DS7,"#,##0.00"),"-","△")&amp;"】"))</f>
        <v>【27.11】</v>
      </c>
      <c r="DT6" s="21" t="str">
        <f>IF(DT7="",NA(),DT7)</f>
        <v>-</v>
      </c>
      <c r="DU6" s="21" t="str">
        <f t="shared" ref="DU6:EC6" si="13">IF(DU7="",NA(),DU7)</f>
        <v>-</v>
      </c>
      <c r="DV6" s="21" t="str">
        <f t="shared" si="13"/>
        <v>-</v>
      </c>
      <c r="DW6" s="21" t="str">
        <f t="shared" si="13"/>
        <v>-</v>
      </c>
      <c r="DX6" s="20">
        <f t="shared" si="13"/>
        <v>0</v>
      </c>
      <c r="DY6" s="21" t="str">
        <f t="shared" si="13"/>
        <v>-</v>
      </c>
      <c r="DZ6" s="21" t="str">
        <f t="shared" si="13"/>
        <v>-</v>
      </c>
      <c r="EA6" s="21" t="str">
        <f t="shared" si="13"/>
        <v>-</v>
      </c>
      <c r="EB6" s="21" t="str">
        <f t="shared" si="13"/>
        <v>-</v>
      </c>
      <c r="EC6" s="20">
        <f t="shared" si="13"/>
        <v>0</v>
      </c>
      <c r="ED6" s="20" t="str">
        <f>IF(ED7="","",IF(ED7="-","【-】","【"&amp;SUBSTITUTE(TEXT(ED7,"#,##0.00"),"-","△")&amp;"】"))</f>
        <v>【0.00】</v>
      </c>
      <c r="EE6" s="21" t="str">
        <f>IF(EE7="",NA(),EE7)</f>
        <v>-</v>
      </c>
      <c r="EF6" s="21" t="str">
        <f t="shared" ref="EF6:EN6" si="14">IF(EF7="",NA(),EF7)</f>
        <v>-</v>
      </c>
      <c r="EG6" s="21" t="str">
        <f t="shared" si="14"/>
        <v>-</v>
      </c>
      <c r="EH6" s="21" t="str">
        <f t="shared" si="14"/>
        <v>-</v>
      </c>
      <c r="EI6" s="20">
        <f t="shared" si="14"/>
        <v>0</v>
      </c>
      <c r="EJ6" s="21" t="str">
        <f t="shared" si="14"/>
        <v>-</v>
      </c>
      <c r="EK6" s="21" t="str">
        <f t="shared" si="14"/>
        <v>-</v>
      </c>
      <c r="EL6" s="21" t="str">
        <f t="shared" si="14"/>
        <v>-</v>
      </c>
      <c r="EM6" s="21" t="str">
        <f t="shared" si="14"/>
        <v>-</v>
      </c>
      <c r="EN6" s="21">
        <f t="shared" si="14"/>
        <v>0.03</v>
      </c>
      <c r="EO6" s="20" t="str">
        <f>IF(EO7="","",IF(EO7="-","【-】","【"&amp;SUBSTITUTE(TEXT(EO7,"#,##0.00"),"-","△")&amp;"】"))</f>
        <v>【0.02】</v>
      </c>
    </row>
    <row r="7" spans="1:148" s="22" customFormat="1" x14ac:dyDescent="0.2">
      <c r="A7" s="14"/>
      <c r="B7" s="23">
        <v>2022</v>
      </c>
      <c r="C7" s="23">
        <v>242101</v>
      </c>
      <c r="D7" s="23">
        <v>46</v>
      </c>
      <c r="E7" s="23">
        <v>17</v>
      </c>
      <c r="F7" s="23">
        <v>5</v>
      </c>
      <c r="G7" s="23">
        <v>0</v>
      </c>
      <c r="H7" s="23" t="s">
        <v>96</v>
      </c>
      <c r="I7" s="23" t="s">
        <v>97</v>
      </c>
      <c r="J7" s="23" t="s">
        <v>98</v>
      </c>
      <c r="K7" s="23" t="s">
        <v>99</v>
      </c>
      <c r="L7" s="23" t="s">
        <v>100</v>
      </c>
      <c r="M7" s="23" t="s">
        <v>101</v>
      </c>
      <c r="N7" s="24" t="s">
        <v>102</v>
      </c>
      <c r="O7" s="24">
        <v>70.900000000000006</v>
      </c>
      <c r="P7" s="24">
        <v>15.99</v>
      </c>
      <c r="Q7" s="24">
        <v>100</v>
      </c>
      <c r="R7" s="24">
        <v>3850</v>
      </c>
      <c r="S7" s="24">
        <v>49503</v>
      </c>
      <c r="T7" s="24">
        <v>191.04</v>
      </c>
      <c r="U7" s="24">
        <v>259.12</v>
      </c>
      <c r="V7" s="24">
        <v>7882</v>
      </c>
      <c r="W7" s="24">
        <v>3.74</v>
      </c>
      <c r="X7" s="24">
        <v>2107.4899999999998</v>
      </c>
      <c r="Y7" s="24" t="s">
        <v>102</v>
      </c>
      <c r="Z7" s="24" t="s">
        <v>102</v>
      </c>
      <c r="AA7" s="24" t="s">
        <v>102</v>
      </c>
      <c r="AB7" s="24" t="s">
        <v>102</v>
      </c>
      <c r="AC7" s="24">
        <v>103.15</v>
      </c>
      <c r="AD7" s="24" t="s">
        <v>102</v>
      </c>
      <c r="AE7" s="24" t="s">
        <v>102</v>
      </c>
      <c r="AF7" s="24" t="s">
        <v>102</v>
      </c>
      <c r="AG7" s="24" t="s">
        <v>102</v>
      </c>
      <c r="AH7" s="24">
        <v>105.5</v>
      </c>
      <c r="AI7" s="24">
        <v>103.61</v>
      </c>
      <c r="AJ7" s="24" t="s">
        <v>102</v>
      </c>
      <c r="AK7" s="24" t="s">
        <v>102</v>
      </c>
      <c r="AL7" s="24" t="s">
        <v>102</v>
      </c>
      <c r="AM7" s="24" t="s">
        <v>102</v>
      </c>
      <c r="AN7" s="24">
        <v>0</v>
      </c>
      <c r="AO7" s="24" t="s">
        <v>102</v>
      </c>
      <c r="AP7" s="24" t="s">
        <v>102</v>
      </c>
      <c r="AQ7" s="24" t="s">
        <v>102</v>
      </c>
      <c r="AR7" s="24" t="s">
        <v>102</v>
      </c>
      <c r="AS7" s="24">
        <v>145.43</v>
      </c>
      <c r="AT7" s="24">
        <v>133.62</v>
      </c>
      <c r="AU7" s="24" t="s">
        <v>102</v>
      </c>
      <c r="AV7" s="24" t="s">
        <v>102</v>
      </c>
      <c r="AW7" s="24" t="s">
        <v>102</v>
      </c>
      <c r="AX7" s="24" t="s">
        <v>102</v>
      </c>
      <c r="AY7" s="24">
        <v>52.92</v>
      </c>
      <c r="AZ7" s="24" t="s">
        <v>102</v>
      </c>
      <c r="BA7" s="24" t="s">
        <v>102</v>
      </c>
      <c r="BB7" s="24" t="s">
        <v>102</v>
      </c>
      <c r="BC7" s="24" t="s">
        <v>102</v>
      </c>
      <c r="BD7" s="24">
        <v>38.4</v>
      </c>
      <c r="BE7" s="24">
        <v>36.94</v>
      </c>
      <c r="BF7" s="24" t="s">
        <v>102</v>
      </c>
      <c r="BG7" s="24" t="s">
        <v>102</v>
      </c>
      <c r="BH7" s="24" t="s">
        <v>102</v>
      </c>
      <c r="BI7" s="24" t="s">
        <v>102</v>
      </c>
      <c r="BJ7" s="24">
        <v>0</v>
      </c>
      <c r="BK7" s="24" t="s">
        <v>102</v>
      </c>
      <c r="BL7" s="24" t="s">
        <v>102</v>
      </c>
      <c r="BM7" s="24" t="s">
        <v>102</v>
      </c>
      <c r="BN7" s="24" t="s">
        <v>102</v>
      </c>
      <c r="BO7" s="24">
        <v>900.82</v>
      </c>
      <c r="BP7" s="24">
        <v>809.19</v>
      </c>
      <c r="BQ7" s="24" t="s">
        <v>102</v>
      </c>
      <c r="BR7" s="24" t="s">
        <v>102</v>
      </c>
      <c r="BS7" s="24" t="s">
        <v>102</v>
      </c>
      <c r="BT7" s="24" t="s">
        <v>102</v>
      </c>
      <c r="BU7" s="24">
        <v>53.9</v>
      </c>
      <c r="BV7" s="24" t="s">
        <v>102</v>
      </c>
      <c r="BW7" s="24" t="s">
        <v>102</v>
      </c>
      <c r="BX7" s="24" t="s">
        <v>102</v>
      </c>
      <c r="BY7" s="24" t="s">
        <v>102</v>
      </c>
      <c r="BZ7" s="24">
        <v>52.94</v>
      </c>
      <c r="CA7" s="24">
        <v>57.02</v>
      </c>
      <c r="CB7" s="24" t="s">
        <v>102</v>
      </c>
      <c r="CC7" s="24" t="s">
        <v>102</v>
      </c>
      <c r="CD7" s="24" t="s">
        <v>102</v>
      </c>
      <c r="CE7" s="24" t="s">
        <v>102</v>
      </c>
      <c r="CF7" s="24">
        <v>270.5</v>
      </c>
      <c r="CG7" s="24" t="s">
        <v>102</v>
      </c>
      <c r="CH7" s="24" t="s">
        <v>102</v>
      </c>
      <c r="CI7" s="24" t="s">
        <v>102</v>
      </c>
      <c r="CJ7" s="24" t="s">
        <v>102</v>
      </c>
      <c r="CK7" s="24">
        <v>303.27999999999997</v>
      </c>
      <c r="CL7" s="24">
        <v>273.68</v>
      </c>
      <c r="CM7" s="24" t="s">
        <v>102</v>
      </c>
      <c r="CN7" s="24" t="s">
        <v>102</v>
      </c>
      <c r="CO7" s="24" t="s">
        <v>102</v>
      </c>
      <c r="CP7" s="24" t="s">
        <v>102</v>
      </c>
      <c r="CQ7" s="24">
        <v>60.5</v>
      </c>
      <c r="CR7" s="24" t="s">
        <v>102</v>
      </c>
      <c r="CS7" s="24" t="s">
        <v>102</v>
      </c>
      <c r="CT7" s="24" t="s">
        <v>102</v>
      </c>
      <c r="CU7" s="24" t="s">
        <v>102</v>
      </c>
      <c r="CV7" s="24">
        <v>52.35</v>
      </c>
      <c r="CW7" s="24">
        <v>52.55</v>
      </c>
      <c r="CX7" s="24" t="s">
        <v>102</v>
      </c>
      <c r="CY7" s="24" t="s">
        <v>102</v>
      </c>
      <c r="CZ7" s="24" t="s">
        <v>102</v>
      </c>
      <c r="DA7" s="24" t="s">
        <v>102</v>
      </c>
      <c r="DB7" s="24">
        <v>81.459999999999994</v>
      </c>
      <c r="DC7" s="24" t="s">
        <v>102</v>
      </c>
      <c r="DD7" s="24" t="s">
        <v>102</v>
      </c>
      <c r="DE7" s="24" t="s">
        <v>102</v>
      </c>
      <c r="DF7" s="24" t="s">
        <v>102</v>
      </c>
      <c r="DG7" s="24">
        <v>84.39</v>
      </c>
      <c r="DH7" s="24">
        <v>87.3</v>
      </c>
      <c r="DI7" s="24" t="s">
        <v>102</v>
      </c>
      <c r="DJ7" s="24" t="s">
        <v>102</v>
      </c>
      <c r="DK7" s="24" t="s">
        <v>102</v>
      </c>
      <c r="DL7" s="24" t="s">
        <v>102</v>
      </c>
      <c r="DM7" s="24">
        <v>3.46</v>
      </c>
      <c r="DN7" s="24" t="s">
        <v>102</v>
      </c>
      <c r="DO7" s="24" t="s">
        <v>102</v>
      </c>
      <c r="DP7" s="24" t="s">
        <v>102</v>
      </c>
      <c r="DQ7" s="24" t="s">
        <v>102</v>
      </c>
      <c r="DR7" s="24">
        <v>25.19</v>
      </c>
      <c r="DS7" s="24">
        <v>27.11</v>
      </c>
      <c r="DT7" s="24" t="s">
        <v>102</v>
      </c>
      <c r="DU7" s="24" t="s">
        <v>102</v>
      </c>
      <c r="DV7" s="24" t="s">
        <v>102</v>
      </c>
      <c r="DW7" s="24" t="s">
        <v>102</v>
      </c>
      <c r="DX7" s="24">
        <v>0</v>
      </c>
      <c r="DY7" s="24" t="s">
        <v>102</v>
      </c>
      <c r="DZ7" s="24" t="s">
        <v>102</v>
      </c>
      <c r="EA7" s="24" t="s">
        <v>102</v>
      </c>
      <c r="EB7" s="24" t="s">
        <v>102</v>
      </c>
      <c r="EC7" s="24">
        <v>0</v>
      </c>
      <c r="ED7" s="24">
        <v>0</v>
      </c>
      <c r="EE7" s="24" t="s">
        <v>102</v>
      </c>
      <c r="EF7" s="24" t="s">
        <v>102</v>
      </c>
      <c r="EG7" s="24" t="s">
        <v>102</v>
      </c>
      <c r="EH7" s="24" t="s">
        <v>102</v>
      </c>
      <c r="EI7" s="24">
        <v>0</v>
      </c>
      <c r="EJ7" s="24" t="s">
        <v>102</v>
      </c>
      <c r="EK7" s="24" t="s">
        <v>102</v>
      </c>
      <c r="EL7" s="24" t="s">
        <v>102</v>
      </c>
      <c r="EM7" s="24" t="s">
        <v>102</v>
      </c>
      <c r="EN7" s="24">
        <v>0.03</v>
      </c>
      <c r="EO7" s="24">
        <v>0.02</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2">
      <c r="B11">
        <v>4</v>
      </c>
      <c r="C11">
        <v>3</v>
      </c>
      <c r="D11">
        <v>2</v>
      </c>
      <c r="E11">
        <v>1</v>
      </c>
      <c r="F11">
        <v>0</v>
      </c>
      <c r="G11" t="s">
        <v>108</v>
      </c>
    </row>
    <row r="12" spans="1:148" x14ac:dyDescent="0.2">
      <c r="B12">
        <v>1</v>
      </c>
      <c r="C12">
        <v>1</v>
      </c>
      <c r="D12">
        <v>2</v>
      </c>
      <c r="E12">
        <v>3</v>
      </c>
      <c r="F12">
        <v>4</v>
      </c>
      <c r="G12" t="s">
        <v>109</v>
      </c>
    </row>
    <row r="13" spans="1:148" x14ac:dyDescent="0.2">
      <c r="B13" t="s">
        <v>110</v>
      </c>
      <c r="C13" t="s">
        <v>111</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