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drawingml.chartshapes+xml" PartName="/xl/drawings/drawing5.xml"/>
  <Override ContentType="application/vnd.openxmlformats-officedocument.drawingml.chartshapes+xml" PartName="/xl/drawings/drawing6.xml"/>
  <Override ContentType="application/vnd.openxmlformats-officedocument.drawingml.chartshapes+xml" PartName="/xl/drawings/drawing7.xml"/>
  <Override ContentType="application/vnd.openxmlformats-officedocument.drawingml.chartshapes+xml" PartName="/xl/drawings/drawing8.xml"/>
  <Override ContentType="application/vnd.openxmlformats-officedocument.drawingml.chartshapes+xml" PartName="/xl/drawings/drawing9.xml"/>
  <Override ContentType="application/vnd.openxmlformats-officedocument.drawingml.chartshapes+xml" PartName="/xl/drawings/drawing10.xml"/>
  <Override ContentType="application/vnd.openxmlformats-officedocument.drawingml.chartshapes+xml" PartName="/xl/drawings/drawing11.xml"/>
  <Override ContentType="application/vnd.openxmlformats-officedocument.drawingml.chartshapes+xml" PartName="/xl/drawings/drawing12.xml"/>
  <Override ContentType="application/vnd.openxmlformats-officedocument.drawingml.chartshapes+xml" PartName="/xl/drawings/drawing1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969\Desktop\公営企業に係る経営比較分析表（令和４年度決算）の分析等について\02_様式ダウンロード\病院総務\"/>
    </mc:Choice>
  </mc:AlternateContent>
  <workbookProtection workbookAlgorithmName="SHA-512" workbookHashValue="zAckiNI1YaogCcnz+uZrZjWW7gOvigvxf1F3wjzGF9IbTJWHiL4KqnAtp15betRyqCZ3xRibeBgvodOcNn0/MA==" workbookSaltValue="WKiDw2/LbZS6VkCmHVTyR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JB78" i="4" l="1"/>
  <c r="IZ54" i="4"/>
  <c r="FO78" i="4"/>
  <c r="FL54" i="4"/>
  <c r="FL32" i="4"/>
  <c r="BX54" i="4"/>
  <c r="BX32" i="4"/>
  <c r="BX78" i="4"/>
  <c r="MO78" i="4"/>
  <c r="MN54" i="4"/>
  <c r="MN32" i="4"/>
  <c r="IZ32" i="4"/>
  <c r="C11" i="5"/>
  <c r="D11" i="5"/>
  <c r="E11" i="5"/>
  <c r="B11" i="5"/>
  <c r="GT78" i="4" l="1"/>
  <c r="GR54" i="4"/>
  <c r="DG78" i="4"/>
  <c r="DD54" i="4"/>
  <c r="DD32" i="4"/>
  <c r="P78" i="4"/>
  <c r="P54" i="4"/>
  <c r="P32" i="4"/>
  <c r="GR32" i="4"/>
  <c r="KG78" i="4"/>
  <c r="KF54" i="4"/>
  <c r="KF32" i="4"/>
  <c r="LZ78" i="4"/>
  <c r="LY54" i="4"/>
  <c r="LY32" i="4"/>
  <c r="IM78" i="4"/>
  <c r="IK54" i="4"/>
  <c r="IK32" i="4"/>
  <c r="EZ78" i="4"/>
  <c r="EW54" i="4"/>
  <c r="EW32" i="4"/>
  <c r="BI78" i="4"/>
  <c r="BI54" i="4"/>
  <c r="BI32" i="4"/>
  <c r="AT78" i="4"/>
  <c r="AT54" i="4"/>
  <c r="LK78" i="4"/>
  <c r="LJ54" i="4"/>
  <c r="LJ32" i="4"/>
  <c r="HV54" i="4"/>
  <c r="HV32" i="4"/>
  <c r="HX78" i="4"/>
  <c r="EK78" i="4"/>
  <c r="EH54" i="4"/>
  <c r="EH32" i="4"/>
  <c r="AT32" i="4"/>
  <c r="DV78" i="4"/>
  <c r="DS54" i="4"/>
  <c r="DS32" i="4"/>
  <c r="AE78" i="4"/>
  <c r="AE54" i="4"/>
  <c r="AE32" i="4"/>
  <c r="KU54" i="4"/>
  <c r="KU32" i="4"/>
  <c r="KV78" i="4"/>
  <c r="HI78" i="4"/>
  <c r="HG54" i="4"/>
  <c r="HG32" i="4"/>
</calcChain>
</file>

<file path=xl/sharedStrings.xml><?xml version="1.0" encoding="utf-8"?>
<sst xmlns="http://schemas.openxmlformats.org/spreadsheetml/2006/main" count="341" uniqueCount="191">
  <si>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</si>
  <si>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</si>
  <si>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</si>
  <si>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</si>
  <si>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</si>
  <si>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</si>
  <si>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</si>
  <si>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</si>
  <si>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</si>
  <si>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</si>
  <si>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</si>
  <si>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</si>
  <si>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</si>
  <si>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</si>
  <si>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</si>
  <si>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</si>
  <si>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</si>
  <si>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</si>
  <si>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</si>
  <si>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</si>
  <si>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</si>
  <si>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</si>
  <si>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</si>
  <si>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</si>
  <si>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</si>
  <si>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</si>
  <si>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</si>
  <si>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</si>
  <si>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</si>
  <si>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</si>
  <si>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</si>
  <si>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</si>
  <si>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</si>
  <si>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</si>
  <si>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</si>
  <si>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</si>
  <si>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</si>
  <si>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</si>
  <si>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</si>
  <si>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</si>
  <si>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</si>
  <si>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</si>
  <si>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</si>
  <si>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</si>
  <si>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</si>
  <si>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</si>
  <si>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</si>
  <si>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</si>
  <si>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</si>
  <si>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</si>
  <si>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</si>
  <si>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</si>
  <si>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</si>
  <si>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</si>
  <si>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</si>
  <si>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</si>
  <si>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</si>
  <si>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</si>
  <si>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</si>
  <si>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</si>
  <si>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</si>
  <si>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</si>
  <si>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</si>
  <si>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</si>
  <si>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</si>
  <si>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</si>
  <si>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</si>
  <si>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</si>
  <si>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</si>
  <si>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</si>
  <si>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</si>
  <si>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</si>
  <si>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</si>
  <si>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</si>
  <si>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</si>
  <si>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</si>
  <si>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</si>
  <si>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</si>
  <si>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</si>
  <si>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</si>
  <si>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</si>
  <si>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</si>
  <si>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</si>
  <si>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</si>
  <si>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</si>
  <si>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</si>
  <si>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</si>
  <si>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</si>
  <si>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</si>
  <si>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</si>
  <si>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</si>
  <si>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</si>
  <si>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</si>
  <si>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</si>
  <si>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</si>
  <si>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</si>
  <si>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</si>
  <si>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</si>
  <si>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</si>
  <si>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</si>
  <si>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</si>
  <si>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</si>
  <si>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</si>
  <si>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</si>
  <si>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</si>
  <si>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</si>
  <si>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</si>
  <si>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</si>
  <si>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</si>
  <si>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</si>
  <si>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</si>
  <si>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</si>
  <si>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</si>
  <si>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</si>
  <si>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</si>
  <si>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</si>
  <si>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</si>
  <si>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</si>
  <si>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</si>
  <si>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</si>
  <si>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</si>
  <si>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</si>
  <si>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</si>
  <si>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</si>
  <si>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</si>
  <si>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</si>
  <si>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</si>
  <si>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</si>
  <si>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</si>
  <si>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</si>
  <si>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</si>
  <si>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</si>
  <si>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</si>
  <si>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</si>
  <si>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</si>
  <si>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</si>
  <si>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</si>
  <si>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</si>
  <si>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</si>
  <si>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</si>
  <si>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</si>
  <si>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</si>
  <si>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</si>
  <si>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</si>
  <si>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</si>
  <si>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</si>
  <si>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</si>
  <si>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</si>
  <si>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</si>
  <si>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</si>
  <si>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</si>
  <si>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</si>
  <si>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</si>
  <si>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</si>
  <si>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</si>
  <si>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</si>
  <si>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</si>
  <si>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</si>
  <si>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</si>
  <si>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</si>
  <si>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</si>
  <si>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</si>
  <si>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</si>
  <si>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</si>
  <si>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</si>
  <si>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</si>
  <si>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</si>
  <si>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</si>
  <si>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</si>
  <si>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伊賀市</t>
  </si>
  <si>
    <t>伊賀市立上野総合市民病院</t>
  </si>
  <si>
    <t>当然財務</t>
  </si>
  <si>
    <t>病院事業</t>
  </si>
  <si>
    <t>一般病院</t>
  </si>
  <si>
    <t>200床以上～300床未満</t>
  </si>
  <si>
    <t>非設置</t>
  </si>
  <si>
    <t>直営</t>
  </si>
  <si>
    <t>対象</t>
  </si>
  <si>
    <t>ド 透 訓</t>
  </si>
  <si>
    <t>救 臨 災 地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</si>
  <si>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</si>
  <si>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</si>
  <si>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</si>
  <si>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</si>
  <si>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</si>
  <si>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</si>
  <si>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</si>
  <si>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救急告示病院・災害拠点病院・病院群輪番制病院等の指定を受けており、伊賀地域における災害時医療・二次救急医療の一端を担っているほか、地域医療支援病院として開業医と密に連携し、地域医療を支えている。</t>
    <phoneticPr fontId="5"/>
  </si>
  <si>
    <t>　医療器械備品は計画的な更新により、減価償却率は平均値を下回っている。
　しかし、有形固定資産については、病院本館建物の老朽化により、平均値を大きく上回っており、施設全体の老朽化が顕著となっている。</t>
    <rPh sb="3" eb="5">
      <t>キカイ</t>
    </rPh>
    <rPh sb="5" eb="7">
      <t>ビヒン</t>
    </rPh>
    <rPh sb="24" eb="27">
      <t>ヘイキンチ</t>
    </rPh>
    <rPh sb="53" eb="55">
      <t>ビョウイン</t>
    </rPh>
    <rPh sb="67" eb="70">
      <t>ヘイキンチ</t>
    </rPh>
    <rPh sb="90" eb="92">
      <t>ケンチョ</t>
    </rPh>
    <phoneticPr fontId="5"/>
  </si>
  <si>
    <t>　令和４年度も前年度と同様に、新型コロナウイルス感染症の影響により病床利用率が落ち込み、医業収支比率については１００％に達することができなかった。
　しかし、ＤＰＣ係数の見直し等により、入院患者１人１日当たりの収益は平均値に及ばないものの、徐々に増加している。</t>
    <rPh sb="7" eb="10">
      <t>ゼンネンド</t>
    </rPh>
    <rPh sb="11" eb="13">
      <t>ドウヨウ</t>
    </rPh>
    <rPh sb="15" eb="17">
      <t>シンガタ</t>
    </rPh>
    <rPh sb="24" eb="27">
      <t>カンセンショウ</t>
    </rPh>
    <rPh sb="60" eb="61">
      <t>タッ</t>
    </rPh>
    <rPh sb="108" eb="111">
      <t>ヘイキンチ</t>
    </rPh>
    <rPh sb="112" eb="113">
      <t>オヨ</t>
    </rPh>
    <rPh sb="123" eb="125">
      <t>ゾウカ</t>
    </rPh>
    <phoneticPr fontId="5"/>
  </si>
  <si>
    <t>　新型コロナウイルス感染症の影響により、令和４年度も依然として入院・外来ともに患者数は回復していないが、入院患者１人１日当たりの収益は、ＤＰＣ係数の見直し等により、徐々に増加している。
　しかし、医療体制確保のための医師・看護師等の増員により、職員給与費対医業収益比率が増加傾向にあるため、今後も更なる診療収益の増収に努め、経営の安定化を図る必要がある。
　有形固定資産については、施設設備の老朽化が顕著で、当面は有形固定資産減価償却率等の数値改善は見込めないものの、今後も計画的な修繕の実施に加え、大規模修繕への備えが必要な状況である。</t>
    <rPh sb="1" eb="3">
      <t>シンガタ</t>
    </rPh>
    <rPh sb="10" eb="13">
      <t>カンセンショウ</t>
    </rPh>
    <rPh sb="14" eb="16">
      <t>エイキョウ</t>
    </rPh>
    <rPh sb="20" eb="22">
      <t>レイワ</t>
    </rPh>
    <rPh sb="23" eb="25">
      <t>ネンド</t>
    </rPh>
    <rPh sb="26" eb="28">
      <t>イゼン</t>
    </rPh>
    <rPh sb="31" eb="33">
      <t>ニュウイン</t>
    </rPh>
    <rPh sb="34" eb="36">
      <t>ガイライ</t>
    </rPh>
    <rPh sb="82" eb="84">
      <t>ジョジョ</t>
    </rPh>
    <rPh sb="85" eb="87">
      <t>ゾウカ</t>
    </rPh>
    <rPh sb="102" eb="104">
      <t>カクホ</t>
    </rPh>
    <rPh sb="111" eb="114">
      <t>カンゴシ</t>
    </rPh>
    <rPh sb="114" eb="115">
      <t>トウ</t>
    </rPh>
    <rPh sb="137" eb="139">
      <t>ケイコウ</t>
    </rPh>
    <rPh sb="151" eb="153">
      <t>シンリョウ</t>
    </rPh>
    <rPh sb="153" eb="155">
      <t>シュウエキ</t>
    </rPh>
    <rPh sb="162" eb="164">
      <t>ケイエイ</t>
    </rPh>
    <rPh sb="204" eb="206">
      <t>トウメン</t>
    </rPh>
    <rPh sb="207" eb="209">
      <t>ユウケイ</t>
    </rPh>
    <rPh sb="209" eb="211">
      <t>コテイ</t>
    </rPh>
    <rPh sb="211" eb="213">
      <t>シサン</t>
    </rPh>
    <rPh sb="213" eb="215">
      <t>ゲンカ</t>
    </rPh>
    <rPh sb="215" eb="217">
      <t>ショウキャク</t>
    </rPh>
    <rPh sb="217" eb="218">
      <t>リツ</t>
    </rPh>
    <rPh sb="218" eb="219">
      <t>トウ</t>
    </rPh>
    <rPh sb="244" eb="246">
      <t>ジッシ</t>
    </rPh>
    <rPh sb="263" eb="265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</si>
</sst>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10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chartUserShapes"/></Relationships>
</file>

<file path=xl/charts/_rels/chart11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chartUserShapes"/></Relationships>
</file>

<file path=xl/charts/_rels/chart12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_rels/chart5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chartUserShapes"/></Relationships>
</file>

<file path=xl/charts/_rels/chart6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chartUserShapes"/></Relationships>
</file>

<file path=xl/charts/_rels/chart7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chartUserShapes"/></Relationships>
</file>

<file path=xl/charts/_rels/chart8.xml.rels><?xml version="1.0" encoding="UTF-8" standalone="yes"?><Relationships xmlns="http://schemas.openxmlformats.org/package/2006/relationships"><Relationship Id="rId1" Target="../drawings/drawing9.xml" Type="http://schemas.openxmlformats.org/officeDocument/2006/relationships/chartUserShapes"/></Relationships>
</file>

<file path=xl/charts/_rels/chart9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69.8</c:v>
                </c:pt>
                <c:pt idx="2">
                  <c:v>61</c:v>
                </c:pt>
                <c:pt idx="3">
                  <c:v>60.6</c:v>
                </c:pt>
                <c:pt idx="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7-47B7-ABE4-5BF5CF5D7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72.900000000000006</c:v>
                </c:pt>
                <c:pt idx="2">
                  <c:v>64.5</c:v>
                </c:pt>
                <c:pt idx="3">
                  <c:v>63.8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7-47B7-ABE4-5BF5CF5D7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14119</c:v>
                </c:pt>
                <c:pt idx="1">
                  <c:v>14753</c:v>
                </c:pt>
                <c:pt idx="2">
                  <c:v>15361</c:v>
                </c:pt>
                <c:pt idx="3">
                  <c:v>13160</c:v>
                </c:pt>
                <c:pt idx="4">
                  <c:v>13311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C-4E7D-9CB8-92C36F315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12502</c:v>
                </c:pt>
                <c:pt idx="1">
                  <c:v>12970</c:v>
                </c:pt>
                <c:pt idx="2">
                  <c:v>13767</c:v>
                </c:pt>
                <c:pt idx="3">
                  <c:v>14046</c:v>
                </c:pt>
                <c:pt idx="4">
                  <c:v>14550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C-4E7D-9CB8-92C36F315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38437</c:v>
                </c:pt>
                <c:pt idx="1">
                  <c:v>38175</c:v>
                </c:pt>
                <c:pt idx="2">
                  <c:v>42776</c:v>
                </c:pt>
                <c:pt idx="3">
                  <c:v>44956</c:v>
                </c:pt>
                <c:pt idx="4">
                  <c:v>46389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2-4B60-8CD2-CBFF79C2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47924</c:v>
                </c:pt>
                <c:pt idx="1">
                  <c:v>48807</c:v>
                </c:pt>
                <c:pt idx="2">
                  <c:v>51594</c:v>
                </c:pt>
                <c:pt idx="3">
                  <c:v>53805</c:v>
                </c:pt>
                <c:pt idx="4">
                  <c:v>56563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2-4B60-8CD2-CBFF79C2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22.6</c:v>
                </c:pt>
                <c:pt idx="1">
                  <c:v>15.1</c:v>
                </c:pt>
                <c:pt idx="2">
                  <c:v>10.3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B-4DF0-A206-609D9039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90.8</c:v>
                </c:pt>
                <c:pt idx="1">
                  <c:v>81.900000000000006</c:v>
                </c:pt>
                <c:pt idx="2">
                  <c:v>91.6</c:v>
                </c:pt>
                <c:pt idx="3">
                  <c:v>100.1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B-4DF0-A206-609D9039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100.5</c:v>
                </c:pt>
                <c:pt idx="1">
                  <c:v>100.4</c:v>
                </c:pt>
                <c:pt idx="2">
                  <c:v>91.8</c:v>
                </c:pt>
                <c:pt idx="3">
                  <c:v>92.4</c:v>
                </c:pt>
                <c:pt idx="4">
                  <c:v>89.1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4-4D0B-B094-8DF76DB6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83</c:v>
                </c:pt>
                <c:pt idx="2">
                  <c:v>77.599999999999994</c:v>
                </c:pt>
                <c:pt idx="3">
                  <c:v>79.2</c:v>
                </c:pt>
                <c:pt idx="4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4-4D0B-B094-8DF76DB6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105.5</c:v>
                </c:pt>
                <c:pt idx="1">
                  <c:v>105.3</c:v>
                </c:pt>
                <c:pt idx="2">
                  <c:v>96.7</c:v>
                </c:pt>
                <c:pt idx="3">
                  <c:v>97.2</c:v>
                </c:pt>
                <c:pt idx="4">
                  <c:v>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E-476F-87A6-BDFF54F0E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80.7</c:v>
                </c:pt>
                <c:pt idx="3">
                  <c:v>82.3</c:v>
                </c:pt>
                <c:pt idx="4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FE-476F-87A6-BDFF54F0E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110</c:v>
                </c:pt>
                <c:pt idx="1">
                  <c:v>107.1</c:v>
                </c:pt>
                <c:pt idx="2">
                  <c:v>103.9</c:v>
                </c:pt>
                <c:pt idx="3">
                  <c:v>108.5</c:v>
                </c:pt>
                <c:pt idx="4">
                  <c:v>105.3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7-436E-9464-27D8C8AC4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96.9</c:v>
                </c:pt>
                <c:pt idx="2">
                  <c:v>101.8</c:v>
                </c:pt>
                <c:pt idx="3">
                  <c:v>106.2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7-436E-9464-27D8C8AC4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70.7</c:v>
                </c:pt>
                <c:pt idx="2">
                  <c:v>69.099999999999994</c:v>
                </c:pt>
                <c:pt idx="3">
                  <c:v>70.3</c:v>
                </c:pt>
                <c:pt idx="4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3-4FE7-BAF7-541CCBF8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50.8</c:v>
                </c:pt>
                <c:pt idx="2">
                  <c:v>51.4</c:v>
                </c:pt>
                <c:pt idx="3">
                  <c:v>51.9</c:v>
                </c:pt>
                <c:pt idx="4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3-4FE7-BAF7-541CCBF8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81.8</c:v>
                </c:pt>
                <c:pt idx="1">
                  <c:v>70.2</c:v>
                </c:pt>
                <c:pt idx="2">
                  <c:v>64.5</c:v>
                </c:pt>
                <c:pt idx="3">
                  <c:v>67.099999999999994</c:v>
                </c:pt>
                <c:pt idx="4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0-4A9E-977C-E04D2239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72.599999999999994</c:v>
                </c:pt>
                <c:pt idx="2">
                  <c:v>71.900000000000006</c:v>
                </c:pt>
                <c:pt idx="3">
                  <c:v>71.2</c:v>
                </c:pt>
                <c:pt idx="4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A9E-977C-E04D2239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26825801</c:v>
                </c:pt>
                <c:pt idx="1">
                  <c:v>26507157</c:v>
                </c:pt>
                <c:pt idx="2">
                  <c:v>26309555</c:v>
                </c:pt>
                <c:pt idx="3">
                  <c:v>26610680</c:v>
                </c:pt>
                <c:pt idx="4">
                  <c:v>26932210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3-4758-9EE6-9FFDDA14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43785070</c:v>
                </c:pt>
                <c:pt idx="1">
                  <c:v>44436827</c:v>
                </c:pt>
                <c:pt idx="2">
                  <c:v>45896030</c:v>
                </c:pt>
                <c:pt idx="3">
                  <c:v>47415042</c:v>
                </c:pt>
                <c:pt idx="4">
                  <c:v>47985814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3-4758-9EE6-9FFDDA14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16.600000000000001</c:v>
                </c:pt>
                <c:pt idx="1">
                  <c:v>17.7</c:v>
                </c:pt>
                <c:pt idx="2">
                  <c:v>17.600000000000001</c:v>
                </c:pt>
                <c:pt idx="3">
                  <c:v>17.100000000000001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F-4455-AECA-1781E7F89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20.6</c:v>
                </c:pt>
                <c:pt idx="1">
                  <c:v>20.5</c:v>
                </c:pt>
                <c:pt idx="2">
                  <c:v>20.2</c:v>
                </c:pt>
                <c:pt idx="3">
                  <c:v>20.2</c:v>
                </c:pt>
                <c:pt idx="4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F-4455-AECA-1781E7F89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53.2</c:v>
                </c:pt>
                <c:pt idx="1">
                  <c:v>49.7</c:v>
                </c:pt>
                <c:pt idx="2">
                  <c:v>56.1</c:v>
                </c:pt>
                <c:pt idx="3">
                  <c:v>56.2</c:v>
                </c:pt>
                <c:pt idx="4">
                  <c:v>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7-444F-8AF2-C2991BC2D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59.4</c:v>
                </c:pt>
                <c:pt idx="1">
                  <c:v>59.9</c:v>
                </c:pt>
                <c:pt idx="2">
                  <c:v>63.4</c:v>
                </c:pt>
                <c:pt idx="3">
                  <c:v>61.3</c:v>
                </c:pt>
                <c:pt idx="4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7-444F-8AF2-C2991BC2D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12" Target="../charts/chart12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 x14ac:dyDescent="0.15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3" t="str">
        <f>データ!H6</f>
        <v>三重県伊賀市　伊賀市立上野総合市民病院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 x14ac:dyDescent="0.15">
      <c r="A8" s="2"/>
      <c r="B8" s="124" t="str">
        <f>データ!K6</f>
        <v>当然財務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200床以上～300床未満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非設置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>
        <f>データ!Z6</f>
        <v>241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>
        <f>データ!AA6</f>
        <v>40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 x14ac:dyDescent="0.15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 x14ac:dyDescent="0.15">
      <c r="A10" s="2"/>
      <c r="B10" s="124" t="str">
        <f>データ!P6</f>
        <v>直営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22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対象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ド 透 訓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 臨 災 地 輪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 t="str">
        <f>データ!AC6</f>
        <v>-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 t="str">
        <f>データ!AD6</f>
        <v>-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281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 x14ac:dyDescent="0.15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08">
        <f>データ!U6</f>
        <v>87168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15528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-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第２種該当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１０：１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>
        <f>データ!AF6</f>
        <v>168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>
        <f>データ!AG6</f>
        <v>40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208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5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15">
      <c r="A16" s="7"/>
      <c r="B16" s="8"/>
      <c r="C16" s="9"/>
      <c r="D16" s="9"/>
      <c r="E16" s="9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9"/>
      <c r="NF16" s="9"/>
      <c r="NG16" s="9"/>
      <c r="NH16" s="10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15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40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187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110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107.1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103.9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108.5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105.3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105.5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105.3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96.7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97.2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93.8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100.5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100.4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91.8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92.4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89.1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70.599999999999994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69.8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61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60.6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60.5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97.5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96.9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101.8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106.2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103.5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86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86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80.7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82.3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81.5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83.1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83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77.599999999999994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79.2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78.400000000000006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72.099999999999994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72.900000000000006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64.5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63.8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63.4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189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1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3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1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3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1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3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1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3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1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3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1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3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1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3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1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2"/>
      <c r="NX47" s="93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1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3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1"/>
      <c r="NK50" s="92"/>
      <c r="NL50" s="92"/>
      <c r="NM50" s="92"/>
      <c r="NN50" s="92"/>
      <c r="NO50" s="92"/>
      <c r="NP50" s="92"/>
      <c r="NQ50" s="92"/>
      <c r="NR50" s="92"/>
      <c r="NS50" s="92"/>
      <c r="NT50" s="92"/>
      <c r="NU50" s="92"/>
      <c r="NV50" s="92"/>
      <c r="NW50" s="92"/>
      <c r="NX50" s="93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4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6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188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38437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38175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42776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44956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46389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14119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14753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15361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13160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13311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53.2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49.7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56.1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56.2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58.4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16.600000000000001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17.7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17.600000000000001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17.100000000000001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18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47924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48807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51594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53805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56563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12502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12970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13767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14046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14550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59.4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59.9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63.4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61.3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61.4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20.6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20.5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20.2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20.2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21.1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190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15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22.6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15.1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10.3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0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0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73.599999999999994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70.7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69.099999999999994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70.3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72.3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81.8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70.2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64.5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67.099999999999994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70.3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26825801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26507157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26309555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26610680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26932210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15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90.8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81.900000000000006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91.6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100.1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94.9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48.6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50.8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51.4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51.9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53.8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70.099999999999994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72.599999999999994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71.900000000000006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71.2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71.8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43785070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44436827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45896030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47415042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47985814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15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97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M9bpOhH1+vcyOdZJ3ZyKCAs3kysow3pC9zpZL9HmWxMXT+QQyKbu7fR4hRYS7zWgU5x6fmZJ8Qp3vTWAmxOKOg==" saltValue="NeDchpf56lhxbFHWsN0Spg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98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99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100</v>
      </c>
      <c r="B3" s="36" t="s">
        <v>101</v>
      </c>
      <c r="C3" s="36" t="s">
        <v>102</v>
      </c>
      <c r="D3" s="36" t="s">
        <v>103</v>
      </c>
      <c r="E3" s="36" t="s">
        <v>104</v>
      </c>
      <c r="F3" s="36" t="s">
        <v>105</v>
      </c>
      <c r="G3" s="36" t="s">
        <v>106</v>
      </c>
      <c r="H3" s="37" t="s">
        <v>107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108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109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110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111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112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113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114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115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116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117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118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119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120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121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122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 x14ac:dyDescent="0.15">
      <c r="A5" s="35" t="s">
        <v>123</v>
      </c>
      <c r="B5" s="48"/>
      <c r="C5" s="48"/>
      <c r="D5" s="48"/>
      <c r="E5" s="48"/>
      <c r="F5" s="48"/>
      <c r="G5" s="48"/>
      <c r="H5" s="49" t="s">
        <v>124</v>
      </c>
      <c r="I5" s="49" t="s">
        <v>125</v>
      </c>
      <c r="J5" s="49" t="s">
        <v>126</v>
      </c>
      <c r="K5" s="49" t="s">
        <v>1</v>
      </c>
      <c r="L5" s="49" t="s">
        <v>2</v>
      </c>
      <c r="M5" s="49" t="s">
        <v>3</v>
      </c>
      <c r="N5" s="49" t="s">
        <v>127</v>
      </c>
      <c r="O5" s="49" t="s">
        <v>5</v>
      </c>
      <c r="P5" s="49" t="s">
        <v>128</v>
      </c>
      <c r="Q5" s="49" t="s">
        <v>129</v>
      </c>
      <c r="R5" s="49" t="s">
        <v>130</v>
      </c>
      <c r="S5" s="49" t="s">
        <v>131</v>
      </c>
      <c r="T5" s="49" t="s">
        <v>132</v>
      </c>
      <c r="U5" s="49" t="s">
        <v>133</v>
      </c>
      <c r="V5" s="49" t="s">
        <v>134</v>
      </c>
      <c r="W5" s="49" t="s">
        <v>135</v>
      </c>
      <c r="X5" s="49" t="s">
        <v>136</v>
      </c>
      <c r="Y5" s="49" t="s">
        <v>137</v>
      </c>
      <c r="Z5" s="49" t="s">
        <v>138</v>
      </c>
      <c r="AA5" s="49" t="s">
        <v>139</v>
      </c>
      <c r="AB5" s="49" t="s">
        <v>140</v>
      </c>
      <c r="AC5" s="49" t="s">
        <v>141</v>
      </c>
      <c r="AD5" s="49" t="s">
        <v>142</v>
      </c>
      <c r="AE5" s="49" t="s">
        <v>143</v>
      </c>
      <c r="AF5" s="49" t="s">
        <v>144</v>
      </c>
      <c r="AG5" s="49" t="s">
        <v>145</v>
      </c>
      <c r="AH5" s="49" t="s">
        <v>146</v>
      </c>
      <c r="AI5" s="49" t="s">
        <v>147</v>
      </c>
      <c r="AJ5" s="49" t="s">
        <v>148</v>
      </c>
      <c r="AK5" s="49" t="s">
        <v>149</v>
      </c>
      <c r="AL5" s="49" t="s">
        <v>150</v>
      </c>
      <c r="AM5" s="49" t="s">
        <v>151</v>
      </c>
      <c r="AN5" s="49" t="s">
        <v>152</v>
      </c>
      <c r="AO5" s="49" t="s">
        <v>153</v>
      </c>
      <c r="AP5" s="49" t="s">
        <v>154</v>
      </c>
      <c r="AQ5" s="49" t="s">
        <v>155</v>
      </c>
      <c r="AR5" s="49" t="s">
        <v>156</v>
      </c>
      <c r="AS5" s="49" t="s">
        <v>157</v>
      </c>
      <c r="AT5" s="49" t="s">
        <v>147</v>
      </c>
      <c r="AU5" s="49" t="s">
        <v>158</v>
      </c>
      <c r="AV5" s="49" t="s">
        <v>159</v>
      </c>
      <c r="AW5" s="49" t="s">
        <v>150</v>
      </c>
      <c r="AX5" s="49" t="s">
        <v>160</v>
      </c>
      <c r="AY5" s="49" t="s">
        <v>152</v>
      </c>
      <c r="AZ5" s="49" t="s">
        <v>153</v>
      </c>
      <c r="BA5" s="49" t="s">
        <v>154</v>
      </c>
      <c r="BB5" s="49" t="s">
        <v>155</v>
      </c>
      <c r="BC5" s="49" t="s">
        <v>156</v>
      </c>
      <c r="BD5" s="49" t="s">
        <v>157</v>
      </c>
      <c r="BE5" s="49" t="s">
        <v>161</v>
      </c>
      <c r="BF5" s="49" t="s">
        <v>158</v>
      </c>
      <c r="BG5" s="49" t="s">
        <v>162</v>
      </c>
      <c r="BH5" s="49" t="s">
        <v>150</v>
      </c>
      <c r="BI5" s="49" t="s">
        <v>151</v>
      </c>
      <c r="BJ5" s="49" t="s">
        <v>152</v>
      </c>
      <c r="BK5" s="49" t="s">
        <v>153</v>
      </c>
      <c r="BL5" s="49" t="s">
        <v>154</v>
      </c>
      <c r="BM5" s="49" t="s">
        <v>155</v>
      </c>
      <c r="BN5" s="49" t="s">
        <v>156</v>
      </c>
      <c r="BO5" s="49" t="s">
        <v>157</v>
      </c>
      <c r="BP5" s="49" t="s">
        <v>147</v>
      </c>
      <c r="BQ5" s="49" t="s">
        <v>158</v>
      </c>
      <c r="BR5" s="49" t="s">
        <v>159</v>
      </c>
      <c r="BS5" s="49" t="s">
        <v>150</v>
      </c>
      <c r="BT5" s="49" t="s">
        <v>151</v>
      </c>
      <c r="BU5" s="49" t="s">
        <v>152</v>
      </c>
      <c r="BV5" s="49" t="s">
        <v>153</v>
      </c>
      <c r="BW5" s="49" t="s">
        <v>154</v>
      </c>
      <c r="BX5" s="49" t="s">
        <v>155</v>
      </c>
      <c r="BY5" s="49" t="s">
        <v>156</v>
      </c>
      <c r="BZ5" s="49" t="s">
        <v>157</v>
      </c>
      <c r="CA5" s="49" t="s">
        <v>163</v>
      </c>
      <c r="CB5" s="49" t="s">
        <v>158</v>
      </c>
      <c r="CC5" s="49" t="s">
        <v>159</v>
      </c>
      <c r="CD5" s="49" t="s">
        <v>150</v>
      </c>
      <c r="CE5" s="49" t="s">
        <v>151</v>
      </c>
      <c r="CF5" s="49" t="s">
        <v>152</v>
      </c>
      <c r="CG5" s="49" t="s">
        <v>153</v>
      </c>
      <c r="CH5" s="49" t="s">
        <v>154</v>
      </c>
      <c r="CI5" s="49" t="s">
        <v>155</v>
      </c>
      <c r="CJ5" s="49" t="s">
        <v>156</v>
      </c>
      <c r="CK5" s="49" t="s">
        <v>157</v>
      </c>
      <c r="CL5" s="49" t="s">
        <v>147</v>
      </c>
      <c r="CM5" s="49" t="s">
        <v>148</v>
      </c>
      <c r="CN5" s="49" t="s">
        <v>149</v>
      </c>
      <c r="CO5" s="49" t="s">
        <v>150</v>
      </c>
      <c r="CP5" s="49" t="s">
        <v>160</v>
      </c>
      <c r="CQ5" s="49" t="s">
        <v>152</v>
      </c>
      <c r="CR5" s="49" t="s">
        <v>153</v>
      </c>
      <c r="CS5" s="49" t="s">
        <v>154</v>
      </c>
      <c r="CT5" s="49" t="s">
        <v>155</v>
      </c>
      <c r="CU5" s="49" t="s">
        <v>156</v>
      </c>
      <c r="CV5" s="49" t="s">
        <v>157</v>
      </c>
      <c r="CW5" s="49" t="s">
        <v>147</v>
      </c>
      <c r="CX5" s="49" t="s">
        <v>158</v>
      </c>
      <c r="CY5" s="49" t="s">
        <v>149</v>
      </c>
      <c r="CZ5" s="49" t="s">
        <v>150</v>
      </c>
      <c r="DA5" s="49" t="s">
        <v>151</v>
      </c>
      <c r="DB5" s="49" t="s">
        <v>152</v>
      </c>
      <c r="DC5" s="49" t="s">
        <v>153</v>
      </c>
      <c r="DD5" s="49" t="s">
        <v>154</v>
      </c>
      <c r="DE5" s="49" t="s">
        <v>155</v>
      </c>
      <c r="DF5" s="49" t="s">
        <v>156</v>
      </c>
      <c r="DG5" s="49" t="s">
        <v>157</v>
      </c>
      <c r="DH5" s="49" t="s">
        <v>147</v>
      </c>
      <c r="DI5" s="49" t="s">
        <v>158</v>
      </c>
      <c r="DJ5" s="49" t="s">
        <v>149</v>
      </c>
      <c r="DK5" s="49" t="s">
        <v>150</v>
      </c>
      <c r="DL5" s="49" t="s">
        <v>151</v>
      </c>
      <c r="DM5" s="49" t="s">
        <v>152</v>
      </c>
      <c r="DN5" s="49" t="s">
        <v>153</v>
      </c>
      <c r="DO5" s="49" t="s">
        <v>154</v>
      </c>
      <c r="DP5" s="49" t="s">
        <v>155</v>
      </c>
      <c r="DQ5" s="49" t="s">
        <v>156</v>
      </c>
      <c r="DR5" s="49" t="s">
        <v>157</v>
      </c>
      <c r="DS5" s="49" t="s">
        <v>147</v>
      </c>
      <c r="DT5" s="49" t="s">
        <v>158</v>
      </c>
      <c r="DU5" s="49" t="s">
        <v>149</v>
      </c>
      <c r="DV5" s="49" t="s">
        <v>150</v>
      </c>
      <c r="DW5" s="49" t="s">
        <v>151</v>
      </c>
      <c r="DX5" s="49" t="s">
        <v>152</v>
      </c>
      <c r="DY5" s="49" t="s">
        <v>153</v>
      </c>
      <c r="DZ5" s="49" t="s">
        <v>154</v>
      </c>
      <c r="EA5" s="49" t="s">
        <v>155</v>
      </c>
      <c r="EB5" s="49" t="s">
        <v>156</v>
      </c>
      <c r="EC5" s="49" t="s">
        <v>157</v>
      </c>
      <c r="ED5" s="49" t="s">
        <v>147</v>
      </c>
      <c r="EE5" s="49" t="s">
        <v>158</v>
      </c>
      <c r="EF5" s="49" t="s">
        <v>149</v>
      </c>
      <c r="EG5" s="49" t="s">
        <v>150</v>
      </c>
      <c r="EH5" s="49" t="s">
        <v>151</v>
      </c>
      <c r="EI5" s="49" t="s">
        <v>152</v>
      </c>
      <c r="EJ5" s="49" t="s">
        <v>153</v>
      </c>
      <c r="EK5" s="49" t="s">
        <v>154</v>
      </c>
      <c r="EL5" s="49" t="s">
        <v>155</v>
      </c>
      <c r="EM5" s="49" t="s">
        <v>156</v>
      </c>
      <c r="EN5" s="49" t="s">
        <v>157</v>
      </c>
      <c r="EO5" s="49" t="s">
        <v>147</v>
      </c>
      <c r="EP5" s="49" t="s">
        <v>158</v>
      </c>
      <c r="EQ5" s="49" t="s">
        <v>149</v>
      </c>
      <c r="ER5" s="49" t="s">
        <v>150</v>
      </c>
      <c r="ES5" s="49" t="s">
        <v>151</v>
      </c>
      <c r="ET5" s="49" t="s">
        <v>152</v>
      </c>
      <c r="EU5" s="49" t="s">
        <v>153</v>
      </c>
      <c r="EV5" s="49" t="s">
        <v>154</v>
      </c>
      <c r="EW5" s="49" t="s">
        <v>155</v>
      </c>
      <c r="EX5" s="49" t="s">
        <v>156</v>
      </c>
      <c r="EY5" s="49" t="s">
        <v>164</v>
      </c>
      <c r="EZ5" s="49" t="s">
        <v>147</v>
      </c>
      <c r="FA5" s="49" t="s">
        <v>148</v>
      </c>
      <c r="FB5" s="49" t="s">
        <v>149</v>
      </c>
      <c r="FC5" s="49" t="s">
        <v>150</v>
      </c>
      <c r="FD5" s="49" t="s">
        <v>165</v>
      </c>
      <c r="FE5" s="49" t="s">
        <v>152</v>
      </c>
      <c r="FF5" s="49" t="s">
        <v>153</v>
      </c>
      <c r="FG5" s="49" t="s">
        <v>154</v>
      </c>
      <c r="FH5" s="49" t="s">
        <v>155</v>
      </c>
      <c r="FI5" s="49" t="s">
        <v>156</v>
      </c>
      <c r="FJ5" s="49" t="s">
        <v>157</v>
      </c>
    </row>
    <row r="6" spans="1:166" s="54" customFormat="1" x14ac:dyDescent="0.15">
      <c r="A6" s="35" t="s">
        <v>166</v>
      </c>
      <c r="B6" s="50">
        <f>B8</f>
        <v>2022</v>
      </c>
      <c r="C6" s="50">
        <f t="shared" ref="C6:M6" si="2">C8</f>
        <v>242161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47" t="str">
        <f>IF(H8&lt;&gt;I8,H8,"")&amp;IF(I8&lt;&gt;J8,I8,"")&amp;"　"&amp;J8</f>
        <v>三重県伊賀市　伊賀市立上野総合市民病院</v>
      </c>
      <c r="I6" s="148"/>
      <c r="J6" s="149"/>
      <c r="K6" s="50" t="str">
        <f t="shared" si="2"/>
        <v>当然財務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200床以上～300床未満</v>
      </c>
      <c r="O6" s="50" t="str">
        <f>O8</f>
        <v>非設置</v>
      </c>
      <c r="P6" s="50" t="str">
        <f>P8</f>
        <v>直営</v>
      </c>
      <c r="Q6" s="51">
        <f t="shared" ref="Q6:AH6" si="3">Q8</f>
        <v>22</v>
      </c>
      <c r="R6" s="50" t="str">
        <f t="shared" si="3"/>
        <v>対象</v>
      </c>
      <c r="S6" s="50" t="str">
        <f t="shared" si="3"/>
        <v>ド 透 訓</v>
      </c>
      <c r="T6" s="50" t="str">
        <f t="shared" si="3"/>
        <v>救 臨 災 地 輪</v>
      </c>
      <c r="U6" s="51">
        <f>U8</f>
        <v>87168</v>
      </c>
      <c r="V6" s="51">
        <f>V8</f>
        <v>15528</v>
      </c>
      <c r="W6" s="50" t="str">
        <f>W8</f>
        <v>-</v>
      </c>
      <c r="X6" s="50" t="str">
        <f t="shared" ref="X6" si="4">X8</f>
        <v>第２種該当</v>
      </c>
      <c r="Y6" s="50" t="str">
        <f t="shared" si="3"/>
        <v>１０：１</v>
      </c>
      <c r="Z6" s="51">
        <f t="shared" si="3"/>
        <v>241</v>
      </c>
      <c r="AA6" s="51">
        <f t="shared" si="3"/>
        <v>40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281</v>
      </c>
      <c r="AF6" s="51">
        <f t="shared" si="3"/>
        <v>168</v>
      </c>
      <c r="AG6" s="51">
        <f t="shared" si="3"/>
        <v>40</v>
      </c>
      <c r="AH6" s="51">
        <f t="shared" si="3"/>
        <v>208</v>
      </c>
      <c r="AI6" s="52">
        <f>IF(AI8="-",NA(),AI8)</f>
        <v>110</v>
      </c>
      <c r="AJ6" s="52">
        <f t="shared" ref="AJ6:AR6" si="5">IF(AJ8="-",NA(),AJ8)</f>
        <v>107.1</v>
      </c>
      <c r="AK6" s="52">
        <f t="shared" si="5"/>
        <v>103.9</v>
      </c>
      <c r="AL6" s="52">
        <f t="shared" si="5"/>
        <v>108.5</v>
      </c>
      <c r="AM6" s="52">
        <f t="shared" si="5"/>
        <v>105.3</v>
      </c>
      <c r="AN6" s="52">
        <f t="shared" si="5"/>
        <v>97.5</v>
      </c>
      <c r="AO6" s="52">
        <f t="shared" si="5"/>
        <v>96.9</v>
      </c>
      <c r="AP6" s="52">
        <f t="shared" si="5"/>
        <v>101.8</v>
      </c>
      <c r="AQ6" s="52">
        <f t="shared" si="5"/>
        <v>106.2</v>
      </c>
      <c r="AR6" s="52">
        <f t="shared" si="5"/>
        <v>103.5</v>
      </c>
      <c r="AS6" s="52" t="str">
        <f>IF(AS8="-","【-】","【"&amp;SUBSTITUTE(TEXT(AS8,"#,##0.0"),"-","△")&amp;"】")</f>
        <v>【103.5】</v>
      </c>
      <c r="AT6" s="52">
        <f>IF(AT8="-",NA(),AT8)</f>
        <v>105.5</v>
      </c>
      <c r="AU6" s="52">
        <f t="shared" ref="AU6:BC6" si="6">IF(AU8="-",NA(),AU8)</f>
        <v>105.3</v>
      </c>
      <c r="AV6" s="52">
        <f t="shared" si="6"/>
        <v>96.7</v>
      </c>
      <c r="AW6" s="52">
        <f t="shared" si="6"/>
        <v>97.2</v>
      </c>
      <c r="AX6" s="52">
        <f t="shared" si="6"/>
        <v>93.8</v>
      </c>
      <c r="AY6" s="52">
        <f t="shared" si="6"/>
        <v>86</v>
      </c>
      <c r="AZ6" s="52">
        <f t="shared" si="6"/>
        <v>86</v>
      </c>
      <c r="BA6" s="52">
        <f t="shared" si="6"/>
        <v>80.7</v>
      </c>
      <c r="BB6" s="52">
        <f t="shared" si="6"/>
        <v>82.3</v>
      </c>
      <c r="BC6" s="52">
        <f t="shared" si="6"/>
        <v>81.5</v>
      </c>
      <c r="BD6" s="52" t="str">
        <f>IF(BD8="-","【-】","【"&amp;SUBSTITUTE(TEXT(BD8,"#,##0.0"),"-","△")&amp;"】")</f>
        <v>【86.4】</v>
      </c>
      <c r="BE6" s="52">
        <f>IF(BE8="-",NA(),BE8)</f>
        <v>100.5</v>
      </c>
      <c r="BF6" s="52">
        <f t="shared" ref="BF6:BN6" si="7">IF(BF8="-",NA(),BF8)</f>
        <v>100.4</v>
      </c>
      <c r="BG6" s="52">
        <f t="shared" si="7"/>
        <v>91.8</v>
      </c>
      <c r="BH6" s="52">
        <f t="shared" si="7"/>
        <v>92.4</v>
      </c>
      <c r="BI6" s="52">
        <f t="shared" si="7"/>
        <v>89.1</v>
      </c>
      <c r="BJ6" s="52">
        <f t="shared" si="7"/>
        <v>83.1</v>
      </c>
      <c r="BK6" s="52">
        <f t="shared" si="7"/>
        <v>83</v>
      </c>
      <c r="BL6" s="52">
        <f t="shared" si="7"/>
        <v>77.599999999999994</v>
      </c>
      <c r="BM6" s="52">
        <f t="shared" si="7"/>
        <v>79.2</v>
      </c>
      <c r="BN6" s="52">
        <f t="shared" si="7"/>
        <v>78.400000000000006</v>
      </c>
      <c r="BO6" s="52" t="str">
        <f>IF(BO8="-","【-】","【"&amp;SUBSTITUTE(TEXT(BO8,"#,##0.0"),"-","△")&amp;"】")</f>
        <v>【83.7】</v>
      </c>
      <c r="BP6" s="52">
        <f>IF(BP8="-",NA(),BP8)</f>
        <v>70.599999999999994</v>
      </c>
      <c r="BQ6" s="52">
        <f t="shared" ref="BQ6:BY6" si="8">IF(BQ8="-",NA(),BQ8)</f>
        <v>69.8</v>
      </c>
      <c r="BR6" s="52">
        <f t="shared" si="8"/>
        <v>61</v>
      </c>
      <c r="BS6" s="52">
        <f t="shared" si="8"/>
        <v>60.6</v>
      </c>
      <c r="BT6" s="52">
        <f t="shared" si="8"/>
        <v>60.5</v>
      </c>
      <c r="BU6" s="52">
        <f t="shared" si="8"/>
        <v>72.099999999999994</v>
      </c>
      <c r="BV6" s="52">
        <f t="shared" si="8"/>
        <v>72.900000000000006</v>
      </c>
      <c r="BW6" s="52">
        <f t="shared" si="8"/>
        <v>64.5</v>
      </c>
      <c r="BX6" s="52">
        <f t="shared" si="8"/>
        <v>63.8</v>
      </c>
      <c r="BY6" s="52">
        <f t="shared" si="8"/>
        <v>63.4</v>
      </c>
      <c r="BZ6" s="52" t="str">
        <f>IF(BZ8="-","【-】","【"&amp;SUBSTITUTE(TEXT(BZ8,"#,##0.0"),"-","△")&amp;"】")</f>
        <v>【66.8】</v>
      </c>
      <c r="CA6" s="53">
        <f>IF(CA8="-",NA(),CA8)</f>
        <v>38437</v>
      </c>
      <c r="CB6" s="53">
        <f t="shared" ref="CB6:CJ6" si="9">IF(CB8="-",NA(),CB8)</f>
        <v>38175</v>
      </c>
      <c r="CC6" s="53">
        <f t="shared" si="9"/>
        <v>42776</v>
      </c>
      <c r="CD6" s="53">
        <f t="shared" si="9"/>
        <v>44956</v>
      </c>
      <c r="CE6" s="53">
        <f t="shared" si="9"/>
        <v>46389</v>
      </c>
      <c r="CF6" s="53">
        <f t="shared" si="9"/>
        <v>47924</v>
      </c>
      <c r="CG6" s="53">
        <f t="shared" si="9"/>
        <v>48807</v>
      </c>
      <c r="CH6" s="53">
        <f t="shared" si="9"/>
        <v>51594</v>
      </c>
      <c r="CI6" s="53">
        <f t="shared" si="9"/>
        <v>53805</v>
      </c>
      <c r="CJ6" s="53">
        <f t="shared" si="9"/>
        <v>56563</v>
      </c>
      <c r="CK6" s="52" t="str">
        <f>IF(CK8="-","【-】","【"&amp;SUBSTITUTE(TEXT(CK8,"#,##0"),"-","△")&amp;"】")</f>
        <v>【61,837】</v>
      </c>
      <c r="CL6" s="53">
        <f>IF(CL8="-",NA(),CL8)</f>
        <v>14119</v>
      </c>
      <c r="CM6" s="53">
        <f t="shared" ref="CM6:CU6" si="10">IF(CM8="-",NA(),CM8)</f>
        <v>14753</v>
      </c>
      <c r="CN6" s="53">
        <f t="shared" si="10"/>
        <v>15361</v>
      </c>
      <c r="CO6" s="53">
        <f t="shared" si="10"/>
        <v>13160</v>
      </c>
      <c r="CP6" s="53">
        <f t="shared" si="10"/>
        <v>13311</v>
      </c>
      <c r="CQ6" s="53">
        <f t="shared" si="10"/>
        <v>12502</v>
      </c>
      <c r="CR6" s="53">
        <f t="shared" si="10"/>
        <v>12970</v>
      </c>
      <c r="CS6" s="53">
        <f t="shared" si="10"/>
        <v>13767</v>
      </c>
      <c r="CT6" s="53">
        <f t="shared" si="10"/>
        <v>14046</v>
      </c>
      <c r="CU6" s="53">
        <f t="shared" si="10"/>
        <v>14550</v>
      </c>
      <c r="CV6" s="52" t="str">
        <f>IF(CV8="-","【-】","【"&amp;SUBSTITUTE(TEXT(CV8,"#,##0"),"-","△")&amp;"】")</f>
        <v>【17,600】</v>
      </c>
      <c r="CW6" s="52">
        <f>IF(CW8="-",NA(),CW8)</f>
        <v>53.2</v>
      </c>
      <c r="CX6" s="52">
        <f t="shared" ref="CX6:DF6" si="11">IF(CX8="-",NA(),CX8)</f>
        <v>49.7</v>
      </c>
      <c r="CY6" s="52">
        <f t="shared" si="11"/>
        <v>56.1</v>
      </c>
      <c r="CZ6" s="52">
        <f t="shared" si="11"/>
        <v>56.2</v>
      </c>
      <c r="DA6" s="52">
        <f t="shared" si="11"/>
        <v>58.4</v>
      </c>
      <c r="DB6" s="52">
        <f t="shared" si="11"/>
        <v>59.4</v>
      </c>
      <c r="DC6" s="52">
        <f t="shared" si="11"/>
        <v>59.9</v>
      </c>
      <c r="DD6" s="52">
        <f t="shared" si="11"/>
        <v>63.4</v>
      </c>
      <c r="DE6" s="52">
        <f t="shared" si="11"/>
        <v>61.3</v>
      </c>
      <c r="DF6" s="52">
        <f t="shared" si="11"/>
        <v>61.4</v>
      </c>
      <c r="DG6" s="52" t="str">
        <f>IF(DG8="-","【-】","【"&amp;SUBSTITUTE(TEXT(DG8,"#,##0.0"),"-","△")&amp;"】")</f>
        <v>【55.6】</v>
      </c>
      <c r="DH6" s="52">
        <f>IF(DH8="-",NA(),DH8)</f>
        <v>16.600000000000001</v>
      </c>
      <c r="DI6" s="52">
        <f t="shared" ref="DI6:DQ6" si="12">IF(DI8="-",NA(),DI8)</f>
        <v>17.7</v>
      </c>
      <c r="DJ6" s="52">
        <f t="shared" si="12"/>
        <v>17.600000000000001</v>
      </c>
      <c r="DK6" s="52">
        <f t="shared" si="12"/>
        <v>17.100000000000001</v>
      </c>
      <c r="DL6" s="52">
        <f t="shared" si="12"/>
        <v>18</v>
      </c>
      <c r="DM6" s="52">
        <f t="shared" si="12"/>
        <v>20.6</v>
      </c>
      <c r="DN6" s="52">
        <f t="shared" si="12"/>
        <v>20.5</v>
      </c>
      <c r="DO6" s="52">
        <f t="shared" si="12"/>
        <v>20.2</v>
      </c>
      <c r="DP6" s="52">
        <f t="shared" si="12"/>
        <v>20.2</v>
      </c>
      <c r="DQ6" s="52">
        <f t="shared" si="12"/>
        <v>21.1</v>
      </c>
      <c r="DR6" s="52" t="str">
        <f>IF(DR8="-","【-】","【"&amp;SUBSTITUTE(TEXT(DR8,"#,##0.0"),"-","△")&amp;"】")</f>
        <v>【25.1】</v>
      </c>
      <c r="DS6" s="52">
        <f>IF(DS8="-",NA(),DS8)</f>
        <v>22.6</v>
      </c>
      <c r="DT6" s="52">
        <f t="shared" ref="DT6:EB6" si="13">IF(DT8="-",NA(),DT8)</f>
        <v>15.1</v>
      </c>
      <c r="DU6" s="52">
        <f t="shared" si="13"/>
        <v>10.3</v>
      </c>
      <c r="DV6" s="52">
        <f t="shared" si="13"/>
        <v>0</v>
      </c>
      <c r="DW6" s="52">
        <f t="shared" si="13"/>
        <v>0</v>
      </c>
      <c r="DX6" s="52">
        <f t="shared" si="13"/>
        <v>90.8</v>
      </c>
      <c r="DY6" s="52">
        <f t="shared" si="13"/>
        <v>81.900000000000006</v>
      </c>
      <c r="DZ6" s="52">
        <f t="shared" si="13"/>
        <v>91.6</v>
      </c>
      <c r="EA6" s="52">
        <f t="shared" si="13"/>
        <v>100.1</v>
      </c>
      <c r="EB6" s="52">
        <f t="shared" si="13"/>
        <v>94.9</v>
      </c>
      <c r="EC6" s="52" t="str">
        <f>IF(EC8="-","【-】","【"&amp;SUBSTITUTE(TEXT(EC8,"#,##0.0"),"-","△")&amp;"】")</f>
        <v>【63.0】</v>
      </c>
      <c r="ED6" s="52">
        <f>IF(ED8="-",NA(),ED8)</f>
        <v>73.599999999999994</v>
      </c>
      <c r="EE6" s="52">
        <f t="shared" ref="EE6:EM6" si="14">IF(EE8="-",NA(),EE8)</f>
        <v>70.7</v>
      </c>
      <c r="EF6" s="52">
        <f t="shared" si="14"/>
        <v>69.099999999999994</v>
      </c>
      <c r="EG6" s="52">
        <f t="shared" si="14"/>
        <v>70.3</v>
      </c>
      <c r="EH6" s="52">
        <f t="shared" si="14"/>
        <v>72.3</v>
      </c>
      <c r="EI6" s="52">
        <f t="shared" si="14"/>
        <v>48.6</v>
      </c>
      <c r="EJ6" s="52">
        <f t="shared" si="14"/>
        <v>50.8</v>
      </c>
      <c r="EK6" s="52">
        <f t="shared" si="14"/>
        <v>51.4</v>
      </c>
      <c r="EL6" s="52">
        <f t="shared" si="14"/>
        <v>51.9</v>
      </c>
      <c r="EM6" s="52">
        <f t="shared" si="14"/>
        <v>53.8</v>
      </c>
      <c r="EN6" s="52" t="str">
        <f>IF(EN8="-","【-】","【"&amp;SUBSTITUTE(TEXT(EN8,"#,##0.0"),"-","△")&amp;"】")</f>
        <v>【56.4】</v>
      </c>
      <c r="EO6" s="52">
        <f>IF(EO8="-",NA(),EO8)</f>
        <v>81.8</v>
      </c>
      <c r="EP6" s="52">
        <f t="shared" ref="EP6:EX6" si="15">IF(EP8="-",NA(),EP8)</f>
        <v>70.2</v>
      </c>
      <c r="EQ6" s="52">
        <f t="shared" si="15"/>
        <v>64.5</v>
      </c>
      <c r="ER6" s="52">
        <f t="shared" si="15"/>
        <v>67.099999999999994</v>
      </c>
      <c r="ES6" s="52">
        <f t="shared" si="15"/>
        <v>70.3</v>
      </c>
      <c r="ET6" s="52">
        <f t="shared" si="15"/>
        <v>70.099999999999994</v>
      </c>
      <c r="EU6" s="52">
        <f t="shared" si="15"/>
        <v>72.599999999999994</v>
      </c>
      <c r="EV6" s="52">
        <f t="shared" si="15"/>
        <v>71.900000000000006</v>
      </c>
      <c r="EW6" s="52">
        <f t="shared" si="15"/>
        <v>71.2</v>
      </c>
      <c r="EX6" s="52">
        <f t="shared" si="15"/>
        <v>71.8</v>
      </c>
      <c r="EY6" s="52" t="str">
        <f>IF(EY8="-","【-】","【"&amp;SUBSTITUTE(TEXT(EY8,"#,##0.0"),"-","△")&amp;"】")</f>
        <v>【70.7】</v>
      </c>
      <c r="EZ6" s="53">
        <f>IF(EZ8="-",NA(),EZ8)</f>
        <v>26825801</v>
      </c>
      <c r="FA6" s="53">
        <f t="shared" ref="FA6:FI6" si="16">IF(FA8="-",NA(),FA8)</f>
        <v>26507157</v>
      </c>
      <c r="FB6" s="53">
        <f t="shared" si="16"/>
        <v>26309555</v>
      </c>
      <c r="FC6" s="53">
        <f t="shared" si="16"/>
        <v>26610680</v>
      </c>
      <c r="FD6" s="53">
        <f t="shared" si="16"/>
        <v>26932210</v>
      </c>
      <c r="FE6" s="53">
        <f t="shared" si="16"/>
        <v>43785070</v>
      </c>
      <c r="FF6" s="53">
        <f t="shared" si="16"/>
        <v>44436827</v>
      </c>
      <c r="FG6" s="53">
        <f t="shared" si="16"/>
        <v>45896030</v>
      </c>
      <c r="FH6" s="53">
        <f t="shared" si="16"/>
        <v>47415042</v>
      </c>
      <c r="FI6" s="53">
        <f t="shared" si="16"/>
        <v>47985814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167</v>
      </c>
      <c r="B7" s="50">
        <f t="shared" ref="B7:AH7" si="17">B8</f>
        <v>2022</v>
      </c>
      <c r="C7" s="50">
        <f t="shared" si="17"/>
        <v>242161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当然財務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200床以上～300床未満</v>
      </c>
      <c r="O7" s="50" t="str">
        <f>O8</f>
        <v>非設置</v>
      </c>
      <c r="P7" s="50" t="str">
        <f>P8</f>
        <v>直営</v>
      </c>
      <c r="Q7" s="51">
        <f t="shared" si="17"/>
        <v>22</v>
      </c>
      <c r="R7" s="50" t="str">
        <f t="shared" si="17"/>
        <v>対象</v>
      </c>
      <c r="S7" s="50" t="str">
        <f t="shared" si="17"/>
        <v>ド 透 訓</v>
      </c>
      <c r="T7" s="50" t="str">
        <f t="shared" si="17"/>
        <v>救 臨 災 地 輪</v>
      </c>
      <c r="U7" s="51">
        <f>U8</f>
        <v>87168</v>
      </c>
      <c r="V7" s="51">
        <f>V8</f>
        <v>15528</v>
      </c>
      <c r="W7" s="50" t="str">
        <f>W8</f>
        <v>-</v>
      </c>
      <c r="X7" s="50" t="str">
        <f t="shared" si="17"/>
        <v>第２種該当</v>
      </c>
      <c r="Y7" s="50" t="str">
        <f t="shared" si="17"/>
        <v>１０：１</v>
      </c>
      <c r="Z7" s="51">
        <f t="shared" si="17"/>
        <v>241</v>
      </c>
      <c r="AA7" s="51">
        <f t="shared" si="17"/>
        <v>40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281</v>
      </c>
      <c r="AF7" s="51">
        <f t="shared" si="17"/>
        <v>168</v>
      </c>
      <c r="AG7" s="51">
        <f t="shared" si="17"/>
        <v>40</v>
      </c>
      <c r="AH7" s="51">
        <f t="shared" si="17"/>
        <v>208</v>
      </c>
      <c r="AI7" s="52">
        <f>AI8</f>
        <v>110</v>
      </c>
      <c r="AJ7" s="52">
        <f t="shared" ref="AJ7:AR7" si="18">AJ8</f>
        <v>107.1</v>
      </c>
      <c r="AK7" s="52">
        <f t="shared" si="18"/>
        <v>103.9</v>
      </c>
      <c r="AL7" s="52">
        <f t="shared" si="18"/>
        <v>108.5</v>
      </c>
      <c r="AM7" s="52">
        <f t="shared" si="18"/>
        <v>105.3</v>
      </c>
      <c r="AN7" s="52">
        <f t="shared" si="18"/>
        <v>97.5</v>
      </c>
      <c r="AO7" s="52">
        <f t="shared" si="18"/>
        <v>96.9</v>
      </c>
      <c r="AP7" s="52">
        <f t="shared" si="18"/>
        <v>101.8</v>
      </c>
      <c r="AQ7" s="52">
        <f t="shared" si="18"/>
        <v>106.2</v>
      </c>
      <c r="AR7" s="52">
        <f t="shared" si="18"/>
        <v>103.5</v>
      </c>
      <c r="AS7" s="52"/>
      <c r="AT7" s="52">
        <f>AT8</f>
        <v>105.5</v>
      </c>
      <c r="AU7" s="52">
        <f t="shared" ref="AU7:BC7" si="19">AU8</f>
        <v>105.3</v>
      </c>
      <c r="AV7" s="52">
        <f t="shared" si="19"/>
        <v>96.7</v>
      </c>
      <c r="AW7" s="52">
        <f t="shared" si="19"/>
        <v>97.2</v>
      </c>
      <c r="AX7" s="52">
        <f t="shared" si="19"/>
        <v>93.8</v>
      </c>
      <c r="AY7" s="52">
        <f t="shared" si="19"/>
        <v>86</v>
      </c>
      <c r="AZ7" s="52">
        <f t="shared" si="19"/>
        <v>86</v>
      </c>
      <c r="BA7" s="52">
        <f t="shared" si="19"/>
        <v>80.7</v>
      </c>
      <c r="BB7" s="52">
        <f t="shared" si="19"/>
        <v>82.3</v>
      </c>
      <c r="BC7" s="52">
        <f t="shared" si="19"/>
        <v>81.5</v>
      </c>
      <c r="BD7" s="52"/>
      <c r="BE7" s="52">
        <f>BE8</f>
        <v>100.5</v>
      </c>
      <c r="BF7" s="52">
        <f t="shared" ref="BF7:BN7" si="20">BF8</f>
        <v>100.4</v>
      </c>
      <c r="BG7" s="52">
        <f t="shared" si="20"/>
        <v>91.8</v>
      </c>
      <c r="BH7" s="52">
        <f t="shared" si="20"/>
        <v>92.4</v>
      </c>
      <c r="BI7" s="52">
        <f t="shared" si="20"/>
        <v>89.1</v>
      </c>
      <c r="BJ7" s="52">
        <f t="shared" si="20"/>
        <v>83.1</v>
      </c>
      <c r="BK7" s="52">
        <f t="shared" si="20"/>
        <v>83</v>
      </c>
      <c r="BL7" s="52">
        <f t="shared" si="20"/>
        <v>77.599999999999994</v>
      </c>
      <c r="BM7" s="52">
        <f t="shared" si="20"/>
        <v>79.2</v>
      </c>
      <c r="BN7" s="52">
        <f t="shared" si="20"/>
        <v>78.400000000000006</v>
      </c>
      <c r="BO7" s="52"/>
      <c r="BP7" s="52">
        <f>BP8</f>
        <v>70.599999999999994</v>
      </c>
      <c r="BQ7" s="52">
        <f t="shared" ref="BQ7:BY7" si="21">BQ8</f>
        <v>69.8</v>
      </c>
      <c r="BR7" s="52">
        <f t="shared" si="21"/>
        <v>61</v>
      </c>
      <c r="BS7" s="52">
        <f t="shared" si="21"/>
        <v>60.6</v>
      </c>
      <c r="BT7" s="52">
        <f t="shared" si="21"/>
        <v>60.5</v>
      </c>
      <c r="BU7" s="52">
        <f t="shared" si="21"/>
        <v>72.099999999999994</v>
      </c>
      <c r="BV7" s="52">
        <f t="shared" si="21"/>
        <v>72.900000000000006</v>
      </c>
      <c r="BW7" s="52">
        <f t="shared" si="21"/>
        <v>64.5</v>
      </c>
      <c r="BX7" s="52">
        <f t="shared" si="21"/>
        <v>63.8</v>
      </c>
      <c r="BY7" s="52">
        <f t="shared" si="21"/>
        <v>63.4</v>
      </c>
      <c r="BZ7" s="52"/>
      <c r="CA7" s="53">
        <f>CA8</f>
        <v>38437</v>
      </c>
      <c r="CB7" s="53">
        <f t="shared" ref="CB7:CJ7" si="22">CB8</f>
        <v>38175</v>
      </c>
      <c r="CC7" s="53">
        <f t="shared" si="22"/>
        <v>42776</v>
      </c>
      <c r="CD7" s="53">
        <f t="shared" si="22"/>
        <v>44956</v>
      </c>
      <c r="CE7" s="53">
        <f t="shared" si="22"/>
        <v>46389</v>
      </c>
      <c r="CF7" s="53">
        <f t="shared" si="22"/>
        <v>47924</v>
      </c>
      <c r="CG7" s="53">
        <f t="shared" si="22"/>
        <v>48807</v>
      </c>
      <c r="CH7" s="53">
        <f t="shared" si="22"/>
        <v>51594</v>
      </c>
      <c r="CI7" s="53">
        <f t="shared" si="22"/>
        <v>53805</v>
      </c>
      <c r="CJ7" s="53">
        <f t="shared" si="22"/>
        <v>56563</v>
      </c>
      <c r="CK7" s="52"/>
      <c r="CL7" s="53">
        <f>CL8</f>
        <v>14119</v>
      </c>
      <c r="CM7" s="53">
        <f t="shared" ref="CM7:CU7" si="23">CM8</f>
        <v>14753</v>
      </c>
      <c r="CN7" s="53">
        <f t="shared" si="23"/>
        <v>15361</v>
      </c>
      <c r="CO7" s="53">
        <f t="shared" si="23"/>
        <v>13160</v>
      </c>
      <c r="CP7" s="53">
        <f t="shared" si="23"/>
        <v>13311</v>
      </c>
      <c r="CQ7" s="53">
        <f t="shared" si="23"/>
        <v>12502</v>
      </c>
      <c r="CR7" s="53">
        <f t="shared" si="23"/>
        <v>12970</v>
      </c>
      <c r="CS7" s="53">
        <f t="shared" si="23"/>
        <v>13767</v>
      </c>
      <c r="CT7" s="53">
        <f t="shared" si="23"/>
        <v>14046</v>
      </c>
      <c r="CU7" s="53">
        <f t="shared" si="23"/>
        <v>14550</v>
      </c>
      <c r="CV7" s="52"/>
      <c r="CW7" s="52">
        <f>CW8</f>
        <v>53.2</v>
      </c>
      <c r="CX7" s="52">
        <f t="shared" ref="CX7:DF7" si="24">CX8</f>
        <v>49.7</v>
      </c>
      <c r="CY7" s="52">
        <f t="shared" si="24"/>
        <v>56.1</v>
      </c>
      <c r="CZ7" s="52">
        <f t="shared" si="24"/>
        <v>56.2</v>
      </c>
      <c r="DA7" s="52">
        <f t="shared" si="24"/>
        <v>58.4</v>
      </c>
      <c r="DB7" s="52">
        <f t="shared" si="24"/>
        <v>59.4</v>
      </c>
      <c r="DC7" s="52">
        <f t="shared" si="24"/>
        <v>59.9</v>
      </c>
      <c r="DD7" s="52">
        <f t="shared" si="24"/>
        <v>63.4</v>
      </c>
      <c r="DE7" s="52">
        <f t="shared" si="24"/>
        <v>61.3</v>
      </c>
      <c r="DF7" s="52">
        <f t="shared" si="24"/>
        <v>61.4</v>
      </c>
      <c r="DG7" s="52"/>
      <c r="DH7" s="52">
        <f>DH8</f>
        <v>16.600000000000001</v>
      </c>
      <c r="DI7" s="52">
        <f t="shared" ref="DI7:DQ7" si="25">DI8</f>
        <v>17.7</v>
      </c>
      <c r="DJ7" s="52">
        <f t="shared" si="25"/>
        <v>17.600000000000001</v>
      </c>
      <c r="DK7" s="52">
        <f t="shared" si="25"/>
        <v>17.100000000000001</v>
      </c>
      <c r="DL7" s="52">
        <f t="shared" si="25"/>
        <v>18</v>
      </c>
      <c r="DM7" s="52">
        <f t="shared" si="25"/>
        <v>20.6</v>
      </c>
      <c r="DN7" s="52">
        <f t="shared" si="25"/>
        <v>20.5</v>
      </c>
      <c r="DO7" s="52">
        <f t="shared" si="25"/>
        <v>20.2</v>
      </c>
      <c r="DP7" s="52">
        <f t="shared" si="25"/>
        <v>20.2</v>
      </c>
      <c r="DQ7" s="52">
        <f t="shared" si="25"/>
        <v>21.1</v>
      </c>
      <c r="DR7" s="52"/>
      <c r="DS7" s="52">
        <f>DS8</f>
        <v>22.6</v>
      </c>
      <c r="DT7" s="52">
        <f t="shared" ref="DT7:EB7" si="26">DT8</f>
        <v>15.1</v>
      </c>
      <c r="DU7" s="52">
        <f t="shared" si="26"/>
        <v>10.3</v>
      </c>
      <c r="DV7" s="52">
        <f t="shared" si="26"/>
        <v>0</v>
      </c>
      <c r="DW7" s="52">
        <f t="shared" si="26"/>
        <v>0</v>
      </c>
      <c r="DX7" s="52">
        <f t="shared" si="26"/>
        <v>90.8</v>
      </c>
      <c r="DY7" s="52">
        <f t="shared" si="26"/>
        <v>81.900000000000006</v>
      </c>
      <c r="DZ7" s="52">
        <f t="shared" si="26"/>
        <v>91.6</v>
      </c>
      <c r="EA7" s="52">
        <f t="shared" si="26"/>
        <v>100.1</v>
      </c>
      <c r="EB7" s="52">
        <f t="shared" si="26"/>
        <v>94.9</v>
      </c>
      <c r="EC7" s="52"/>
      <c r="ED7" s="52">
        <f>ED8</f>
        <v>73.599999999999994</v>
      </c>
      <c r="EE7" s="52">
        <f t="shared" ref="EE7:EM7" si="27">EE8</f>
        <v>70.7</v>
      </c>
      <c r="EF7" s="52">
        <f t="shared" si="27"/>
        <v>69.099999999999994</v>
      </c>
      <c r="EG7" s="52">
        <f t="shared" si="27"/>
        <v>70.3</v>
      </c>
      <c r="EH7" s="52">
        <f t="shared" si="27"/>
        <v>72.3</v>
      </c>
      <c r="EI7" s="52">
        <f t="shared" si="27"/>
        <v>48.6</v>
      </c>
      <c r="EJ7" s="52">
        <f t="shared" si="27"/>
        <v>50.8</v>
      </c>
      <c r="EK7" s="52">
        <f t="shared" si="27"/>
        <v>51.4</v>
      </c>
      <c r="EL7" s="52">
        <f t="shared" si="27"/>
        <v>51.9</v>
      </c>
      <c r="EM7" s="52">
        <f t="shared" si="27"/>
        <v>53.8</v>
      </c>
      <c r="EN7" s="52"/>
      <c r="EO7" s="52">
        <f>EO8</f>
        <v>81.8</v>
      </c>
      <c r="EP7" s="52">
        <f t="shared" ref="EP7:EX7" si="28">EP8</f>
        <v>70.2</v>
      </c>
      <c r="EQ7" s="52">
        <f t="shared" si="28"/>
        <v>64.5</v>
      </c>
      <c r="ER7" s="52">
        <f t="shared" si="28"/>
        <v>67.099999999999994</v>
      </c>
      <c r="ES7" s="52">
        <f t="shared" si="28"/>
        <v>70.3</v>
      </c>
      <c r="ET7" s="52">
        <f t="shared" si="28"/>
        <v>70.099999999999994</v>
      </c>
      <c r="EU7" s="52">
        <f t="shared" si="28"/>
        <v>72.599999999999994</v>
      </c>
      <c r="EV7" s="52">
        <f t="shared" si="28"/>
        <v>71.900000000000006</v>
      </c>
      <c r="EW7" s="52">
        <f t="shared" si="28"/>
        <v>71.2</v>
      </c>
      <c r="EX7" s="52">
        <f t="shared" si="28"/>
        <v>71.8</v>
      </c>
      <c r="EY7" s="52"/>
      <c r="EZ7" s="53">
        <f>EZ8</f>
        <v>26825801</v>
      </c>
      <c r="FA7" s="53">
        <f t="shared" ref="FA7:FI7" si="29">FA8</f>
        <v>26507157</v>
      </c>
      <c r="FB7" s="53">
        <f t="shared" si="29"/>
        <v>26309555</v>
      </c>
      <c r="FC7" s="53">
        <f t="shared" si="29"/>
        <v>26610680</v>
      </c>
      <c r="FD7" s="53">
        <f t="shared" si="29"/>
        <v>26932210</v>
      </c>
      <c r="FE7" s="53">
        <f t="shared" si="29"/>
        <v>43785070</v>
      </c>
      <c r="FF7" s="53">
        <f t="shared" si="29"/>
        <v>44436827</v>
      </c>
      <c r="FG7" s="53">
        <f t="shared" si="29"/>
        <v>45896030</v>
      </c>
      <c r="FH7" s="53">
        <f t="shared" si="29"/>
        <v>47415042</v>
      </c>
      <c r="FI7" s="53">
        <f t="shared" si="29"/>
        <v>47985814</v>
      </c>
      <c r="FJ7" s="53"/>
    </row>
    <row r="8" spans="1:166" s="54" customFormat="1" x14ac:dyDescent="0.15">
      <c r="A8" s="35"/>
      <c r="B8" s="55">
        <v>2022</v>
      </c>
      <c r="C8" s="55">
        <v>242161</v>
      </c>
      <c r="D8" s="55">
        <v>46</v>
      </c>
      <c r="E8" s="55">
        <v>6</v>
      </c>
      <c r="F8" s="55">
        <v>0</v>
      </c>
      <c r="G8" s="55">
        <v>1</v>
      </c>
      <c r="H8" s="55" t="s">
        <v>168</v>
      </c>
      <c r="I8" s="55" t="s">
        <v>169</v>
      </c>
      <c r="J8" s="55" t="s">
        <v>170</v>
      </c>
      <c r="K8" s="55" t="s">
        <v>171</v>
      </c>
      <c r="L8" s="55" t="s">
        <v>172</v>
      </c>
      <c r="M8" s="55" t="s">
        <v>173</v>
      </c>
      <c r="N8" s="55" t="s">
        <v>174</v>
      </c>
      <c r="O8" s="55" t="s">
        <v>175</v>
      </c>
      <c r="P8" s="55" t="s">
        <v>176</v>
      </c>
      <c r="Q8" s="56">
        <v>22</v>
      </c>
      <c r="R8" s="55" t="s">
        <v>177</v>
      </c>
      <c r="S8" s="55" t="s">
        <v>178</v>
      </c>
      <c r="T8" s="55" t="s">
        <v>179</v>
      </c>
      <c r="U8" s="56">
        <v>87168</v>
      </c>
      <c r="V8" s="56">
        <v>15528</v>
      </c>
      <c r="W8" s="55" t="s">
        <v>40</v>
      </c>
      <c r="X8" s="55" t="s">
        <v>180</v>
      </c>
      <c r="Y8" s="57" t="s">
        <v>181</v>
      </c>
      <c r="Z8" s="56">
        <v>241</v>
      </c>
      <c r="AA8" s="56">
        <v>40</v>
      </c>
      <c r="AB8" s="56" t="s">
        <v>40</v>
      </c>
      <c r="AC8" s="56" t="s">
        <v>40</v>
      </c>
      <c r="AD8" s="56" t="s">
        <v>40</v>
      </c>
      <c r="AE8" s="56">
        <v>281</v>
      </c>
      <c r="AF8" s="56">
        <v>168</v>
      </c>
      <c r="AG8" s="56">
        <v>40</v>
      </c>
      <c r="AH8" s="56">
        <v>208</v>
      </c>
      <c r="AI8" s="58">
        <v>110</v>
      </c>
      <c r="AJ8" s="58">
        <v>107.1</v>
      </c>
      <c r="AK8" s="58">
        <v>103.9</v>
      </c>
      <c r="AL8" s="58">
        <v>108.5</v>
      </c>
      <c r="AM8" s="58">
        <v>105.3</v>
      </c>
      <c r="AN8" s="58">
        <v>97.5</v>
      </c>
      <c r="AO8" s="58">
        <v>96.9</v>
      </c>
      <c r="AP8" s="58">
        <v>101.8</v>
      </c>
      <c r="AQ8" s="58">
        <v>106.2</v>
      </c>
      <c r="AR8" s="58">
        <v>103.5</v>
      </c>
      <c r="AS8" s="58">
        <v>103.5</v>
      </c>
      <c r="AT8" s="58">
        <v>105.5</v>
      </c>
      <c r="AU8" s="58">
        <v>105.3</v>
      </c>
      <c r="AV8" s="58">
        <v>96.7</v>
      </c>
      <c r="AW8" s="58">
        <v>97.2</v>
      </c>
      <c r="AX8" s="58">
        <v>93.8</v>
      </c>
      <c r="AY8" s="58">
        <v>86</v>
      </c>
      <c r="AZ8" s="58">
        <v>86</v>
      </c>
      <c r="BA8" s="58">
        <v>80.7</v>
      </c>
      <c r="BB8" s="58">
        <v>82.3</v>
      </c>
      <c r="BC8" s="58">
        <v>81.5</v>
      </c>
      <c r="BD8" s="58">
        <v>86.4</v>
      </c>
      <c r="BE8" s="59">
        <v>100.5</v>
      </c>
      <c r="BF8" s="59">
        <v>100.4</v>
      </c>
      <c r="BG8" s="59">
        <v>91.8</v>
      </c>
      <c r="BH8" s="59">
        <v>92.4</v>
      </c>
      <c r="BI8" s="59">
        <v>89.1</v>
      </c>
      <c r="BJ8" s="59">
        <v>83.1</v>
      </c>
      <c r="BK8" s="59">
        <v>83</v>
      </c>
      <c r="BL8" s="59">
        <v>77.599999999999994</v>
      </c>
      <c r="BM8" s="59">
        <v>79.2</v>
      </c>
      <c r="BN8" s="59">
        <v>78.400000000000006</v>
      </c>
      <c r="BO8" s="59">
        <v>83.7</v>
      </c>
      <c r="BP8" s="58">
        <v>70.599999999999994</v>
      </c>
      <c r="BQ8" s="58">
        <v>69.8</v>
      </c>
      <c r="BR8" s="58">
        <v>61</v>
      </c>
      <c r="BS8" s="58">
        <v>60.6</v>
      </c>
      <c r="BT8" s="58">
        <v>60.5</v>
      </c>
      <c r="BU8" s="58">
        <v>72.099999999999994</v>
      </c>
      <c r="BV8" s="58">
        <v>72.900000000000006</v>
      </c>
      <c r="BW8" s="58">
        <v>64.5</v>
      </c>
      <c r="BX8" s="58">
        <v>63.8</v>
      </c>
      <c r="BY8" s="58">
        <v>63.4</v>
      </c>
      <c r="BZ8" s="58">
        <v>66.8</v>
      </c>
      <c r="CA8" s="59">
        <v>38437</v>
      </c>
      <c r="CB8" s="59">
        <v>38175</v>
      </c>
      <c r="CC8" s="59">
        <v>42776</v>
      </c>
      <c r="CD8" s="59">
        <v>44956</v>
      </c>
      <c r="CE8" s="59">
        <v>46389</v>
      </c>
      <c r="CF8" s="59">
        <v>47924</v>
      </c>
      <c r="CG8" s="59">
        <v>48807</v>
      </c>
      <c r="CH8" s="59">
        <v>51594</v>
      </c>
      <c r="CI8" s="59">
        <v>53805</v>
      </c>
      <c r="CJ8" s="59">
        <v>56563</v>
      </c>
      <c r="CK8" s="58">
        <v>61837</v>
      </c>
      <c r="CL8" s="59">
        <v>14119</v>
      </c>
      <c r="CM8" s="59">
        <v>14753</v>
      </c>
      <c r="CN8" s="59">
        <v>15361</v>
      </c>
      <c r="CO8" s="59">
        <v>13160</v>
      </c>
      <c r="CP8" s="59">
        <v>13311</v>
      </c>
      <c r="CQ8" s="59">
        <v>12502</v>
      </c>
      <c r="CR8" s="59">
        <v>12970</v>
      </c>
      <c r="CS8" s="59">
        <v>13767</v>
      </c>
      <c r="CT8" s="59">
        <v>14046</v>
      </c>
      <c r="CU8" s="59">
        <v>14550</v>
      </c>
      <c r="CV8" s="58">
        <v>17600</v>
      </c>
      <c r="CW8" s="59">
        <v>53.2</v>
      </c>
      <c r="CX8" s="59">
        <v>49.7</v>
      </c>
      <c r="CY8" s="59">
        <v>56.1</v>
      </c>
      <c r="CZ8" s="59">
        <v>56.2</v>
      </c>
      <c r="DA8" s="59">
        <v>58.4</v>
      </c>
      <c r="DB8" s="59">
        <v>59.4</v>
      </c>
      <c r="DC8" s="59">
        <v>59.9</v>
      </c>
      <c r="DD8" s="59">
        <v>63.4</v>
      </c>
      <c r="DE8" s="59">
        <v>61.3</v>
      </c>
      <c r="DF8" s="59">
        <v>61.4</v>
      </c>
      <c r="DG8" s="59">
        <v>55.6</v>
      </c>
      <c r="DH8" s="59">
        <v>16.600000000000001</v>
      </c>
      <c r="DI8" s="59">
        <v>17.7</v>
      </c>
      <c r="DJ8" s="59">
        <v>17.600000000000001</v>
      </c>
      <c r="DK8" s="59">
        <v>17.100000000000001</v>
      </c>
      <c r="DL8" s="59">
        <v>18</v>
      </c>
      <c r="DM8" s="59">
        <v>20.6</v>
      </c>
      <c r="DN8" s="59">
        <v>20.5</v>
      </c>
      <c r="DO8" s="59">
        <v>20.2</v>
      </c>
      <c r="DP8" s="59">
        <v>20.2</v>
      </c>
      <c r="DQ8" s="59">
        <v>21.1</v>
      </c>
      <c r="DR8" s="59">
        <v>25.1</v>
      </c>
      <c r="DS8" s="59">
        <v>22.6</v>
      </c>
      <c r="DT8" s="59">
        <v>15.1</v>
      </c>
      <c r="DU8" s="59">
        <v>10.3</v>
      </c>
      <c r="DV8" s="59">
        <v>0</v>
      </c>
      <c r="DW8" s="59">
        <v>0</v>
      </c>
      <c r="DX8" s="59">
        <v>90.8</v>
      </c>
      <c r="DY8" s="59">
        <v>81.900000000000006</v>
      </c>
      <c r="DZ8" s="59">
        <v>91.6</v>
      </c>
      <c r="EA8" s="59">
        <v>100.1</v>
      </c>
      <c r="EB8" s="59">
        <v>94.9</v>
      </c>
      <c r="EC8" s="59">
        <v>63</v>
      </c>
      <c r="ED8" s="58">
        <v>73.599999999999994</v>
      </c>
      <c r="EE8" s="58">
        <v>70.7</v>
      </c>
      <c r="EF8" s="58">
        <v>69.099999999999994</v>
      </c>
      <c r="EG8" s="58">
        <v>70.3</v>
      </c>
      <c r="EH8" s="58">
        <v>72.3</v>
      </c>
      <c r="EI8" s="58">
        <v>48.6</v>
      </c>
      <c r="EJ8" s="58">
        <v>50.8</v>
      </c>
      <c r="EK8" s="58">
        <v>51.4</v>
      </c>
      <c r="EL8" s="58">
        <v>51.9</v>
      </c>
      <c r="EM8" s="58">
        <v>53.8</v>
      </c>
      <c r="EN8" s="58">
        <v>56.4</v>
      </c>
      <c r="EO8" s="58">
        <v>81.8</v>
      </c>
      <c r="EP8" s="58">
        <v>70.2</v>
      </c>
      <c r="EQ8" s="58">
        <v>64.5</v>
      </c>
      <c r="ER8" s="58">
        <v>67.099999999999994</v>
      </c>
      <c r="ES8" s="58">
        <v>70.3</v>
      </c>
      <c r="ET8" s="58">
        <v>70.099999999999994</v>
      </c>
      <c r="EU8" s="58">
        <v>72.599999999999994</v>
      </c>
      <c r="EV8" s="58">
        <v>71.900000000000006</v>
      </c>
      <c r="EW8" s="58">
        <v>71.2</v>
      </c>
      <c r="EX8" s="58">
        <v>71.8</v>
      </c>
      <c r="EY8" s="58">
        <v>70.7</v>
      </c>
      <c r="EZ8" s="59">
        <v>26825801</v>
      </c>
      <c r="FA8" s="59">
        <v>26507157</v>
      </c>
      <c r="FB8" s="59">
        <v>26309555</v>
      </c>
      <c r="FC8" s="59">
        <v>26610680</v>
      </c>
      <c r="FD8" s="59">
        <v>26932210</v>
      </c>
      <c r="FE8" s="59">
        <v>43785070</v>
      </c>
      <c r="FF8" s="59">
        <v>44436827</v>
      </c>
      <c r="FG8" s="59">
        <v>45896030</v>
      </c>
      <c r="FH8" s="59">
        <v>47415042</v>
      </c>
      <c r="FI8" s="59">
        <v>47985814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182</v>
      </c>
      <c r="C10" s="62" t="s">
        <v>183</v>
      </c>
      <c r="D10" s="62" t="s">
        <v>184</v>
      </c>
      <c r="E10" s="62" t="s">
        <v>185</v>
      </c>
      <c r="F10" s="62" t="s">
        <v>186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