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388\Desktop\【経営比較分析表】下水\"/>
    </mc:Choice>
  </mc:AlternateContent>
  <xr:revisionPtr revIDLastSave="0" documentId="13_ncr:1_{EDEA8010-8345-4063-B218-79DD41C3F514}" xr6:coauthVersionLast="47" xr6:coauthVersionMax="47" xr10:uidLastSave="{00000000-0000-0000-0000-000000000000}"/>
  <workbookProtection workbookAlgorithmName="SHA-512" workbookHashValue="77IKusYi0fqyU3v9ygCGghJVSovbRbES2ZAme0ZNiT6VdeWw9hklBRh21qnV/2mzshsKU6Sp4aNBcbLFyOMLtQ==" workbookSaltValue="MB5Ei1qxzTEbfd1x2l0d+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<sst xmlns="http://schemas.openxmlformats.org/spreadsheetml/2006/main" count="241" uniqueCount="120">
  <si>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</si>
  <si>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</si>
  <si>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</si>
  <si>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</si>
  <si>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</si>
  <si>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</si>
  <si>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</si>
  <si>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</si>
  <si>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</si>
  <si>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</si>
  <si>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</si>
  <si>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</si>
  <si>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</si>
  <si>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</si>
  <si>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</si>
  <si>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</si>
  <si>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</si>
  <si>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</si>
  <si>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</si>
  <si>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</si>
  <si>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</si>
  <si>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</si>
  <si>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</si>
  <si>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</si>
  <si>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</si>
  <si>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</si>
  <si>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</si>
  <si>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</si>
  <si>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</si>
  <si>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</si>
  <si>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</si>
  <si>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</si>
  <si>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</si>
  <si>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</si>
  <si>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</si>
  <si>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</si>
  <si>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</si>
  <si>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</si>
  <si>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</si>
  <si>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</si>
  <si>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</si>
  <si>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</si>
  <si>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</si>
  <si>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</si>
  <si>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</si>
  <si>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</si>
  <si>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</si>
  <si>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</si>
  <si>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</si>
  <si>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</si>
  <si>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</si>
  <si>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</si>
  <si>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</si>
  <si>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</si>
  <si>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</si>
  <si>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</si>
  <si>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</si>
  <si>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</si>
  <si>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</si>
  <si>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</si>
  <si>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</si>
  <si>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</si>
  <si>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</si>
  <si>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</si>
  <si>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</si>
  <si>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</si>
  <si>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</si>
  <si>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</si>
  <si>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</si>
  <si>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</si>
  <si>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</si>
  <si>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</si>
  <si>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</si>
  <si>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</si>
  <si>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</si>
  <si>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</si>
  <si>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</si>
  <si>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</si>
  <si>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</si>
  <si>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</si>
  <si>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</si>
  <si>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</si>
  <si>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</si>
  <si>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</si>
  <si>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</si>
  <si>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</si>
  <si>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</si>
  <si>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</si>
  <si>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</si>
  <si>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</si>
  <si>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</si>
  <si>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</si>
  <si>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</si>
  <si>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</si>
  <si>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</si>
  <si>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</si>
  <si>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</si>
  <si>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</si>
  <si>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</si>
  <si>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</si>
  <si>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</si>
  <si>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</si>
  <si>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</si>
  <si>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</si>
  <si>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</si>
  <si>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</si>
  <si>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</si>
  <si>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</si>
  <si>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</si>
  <si>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</si>
  <si>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</si>
  <si>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</si>
  <si>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</si>
  <si>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</si>
  <si>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</si>
  <si>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</si>
  <si>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</si>
  <si>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②平成2年度より整備し始めたため法定耐用年数が50年である下水道施設は比較的新しいものであるが、一斉に整備された管渠のため、今後急激に上昇していくことが見込まれる。
③管渠は現在、維持補修により機能を保持している状況である。現時点においては早急な管渠の更新の必要性は少ないが、不明水調査等を行い、早期発見に努める。マンホールポンプにおいては、更新時期を迎えており部分的な更新・修繕を行っている。耐用年数が経過したマンホール蓋については、ストックマネジメントに則り順次取り替えている。なお、主要な管渠の耐震化については平成29年度に施工完了した。今後管渠施設等の適切な維持管理や延命化を図り低コストで機能を保持していく必要がある。</t>
    <rPh sb="29" eb="32">
      <t>ゲスイドウ</t>
    </rPh>
    <rPh sb="32" eb="34">
      <t>シセツ</t>
    </rPh>
    <rPh sb="143" eb="144">
      <t>トウ</t>
    </rPh>
    <phoneticPr fontId="4"/>
  </si>
  <si>
    <t>①④⑤⑥令和5年度に特別会計から公営企業会計に移行することに伴い、下水道使用料収入が一部未収となったことから総収益が減少となり、汚水処理費についても一部未払となっているため総費用も減少となった。前年と比較した場合に増減している要因である。
①⑤今後、人口減少に伴い総収益は減少していく見込みであり、施設更新にかかる費用を賄うための企業債も増加していく見込みである。なお、収益における使用料の不足分は、一般会計からの基準外繰入金を財源に経費を賄っている状況である。
今後は、さらに合理的な経営を行い、経費の削減に取り組む必要がある。
④企業債残高の割合については、低い比率であり、拡張時期に借入を行ったものが償還済みになり近年は減少傾向である。今後は施設の更新時期を迎えるにあたり、急激に企業債残高が上昇していくことが見込まれるため、計画的な借入が必要である。
⑥横ばいで推移していく見込みであるが、不明水対策を行い有収率の向上を目指しつつ使用料水準等と比較検討し、効率的な経営を目指す必要がある。
⑧97％を超えて高い水準となっている。今後整備を進めていく区域においても確実に下水道へ接続するよう促進していくとともに未接続者の調査や処理区域の見直しを実施していく。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16" eb="18">
      <t>コウエイ</t>
    </rPh>
    <rPh sb="86" eb="89">
      <t>ソウヒヨウ</t>
    </rPh>
    <rPh sb="97" eb="99">
      <t>ゼンネン</t>
    </rPh>
    <rPh sb="100" eb="102">
      <t>ヒカク</t>
    </rPh>
    <rPh sb="104" eb="106">
      <t>バアイ</t>
    </rPh>
    <rPh sb="107" eb="109">
      <t>ゾウゲン</t>
    </rPh>
    <rPh sb="113" eb="115">
      <t>ヨウイン</t>
    </rPh>
    <rPh sb="246" eb="247">
      <t>オコナ</t>
    </rPh>
    <rPh sb="281" eb="282">
      <t>ヒク</t>
    </rPh>
    <rPh sb="283" eb="285">
      <t>ヒリツ</t>
    </rPh>
    <rPh sb="310" eb="312">
      <t>キンネン</t>
    </rPh>
    <rPh sb="313" eb="315">
      <t>ゲンショウ</t>
    </rPh>
    <rPh sb="315" eb="317">
      <t>ケイコウ</t>
    </rPh>
    <rPh sb="321" eb="323">
      <t>コンゴ</t>
    </rPh>
    <phoneticPr fontId="4"/>
  </si>
  <si>
    <t>下水道事業を取り巻く経営環境は、人口減少や節水機器の普及など水需要の減少に伴う下水道使用料収入の減少が予想される一方、管渠整備事業は大部分が平成2年度から平成13年度の間の短期間で整備され、更新時期が集中すると予想される。平成29年度に策定したストックマネジメント計画を見直し、更新事業の優先順位を設定し費用の平準化を行い、適正な維持管理により長寿命化することが必要である。また、下水道事業が長期的に安定した経営を維持していくために令和5年度から公営企業会計を適用し財務諸表を公表・比較することで経営の「見える化」を図り、適正な料金原価に照らしあわせ、持続可能な供給単価を設定し、より一層の経営の効率化と経営基盤の強化を図っていくことが必要である。</t>
    <rPh sb="39" eb="42">
      <t>ゲスイドウ</t>
    </rPh>
    <rPh sb="135" eb="137">
      <t>ミナオ</t>
    </rPh>
    <rPh sb="216" eb="218">
      <t>レイワ</t>
    </rPh>
    <rPh sb="219" eb="22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</si>
</sst>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6F-488D-B975-E0E17E3698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96F-488D-B975-E0E17E3698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F-4692-A4F2-F53302BA0E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0DF-4692-A4F2-F53302BA0E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97.12</c:v>
                </c:pt>
                <c:pt idx="1">
                  <c:v>97.32</c:v>
                </c:pt>
                <c:pt idx="2">
                  <c:v>97.49</c:v>
                </c:pt>
                <c:pt idx="3">
                  <c:v>99.04</c:v>
                </c:pt>
                <c:pt idx="4">
                  <c:v>97.5</c:v>
                </c:pt>
              </c:numCache>
            </c:numRef>
          </c:val>
          <c:extLst>
            <c:ext xmlns:c16="http://schemas.microsoft.com/office/drawing/2014/chart" uri="{C3380CC4-5D6E-409C-BE32-E72D297353CC}">
              <c16:uniqueId val="{00000000-F094-48D9-BABC-F8A5F917FA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094-48D9-BABC-F8A5F917FA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65.23</c:v>
                </c:pt>
                <c:pt idx="1">
                  <c:v>65.34</c:v>
                </c:pt>
                <c:pt idx="2">
                  <c:v>62.11</c:v>
                </c:pt>
                <c:pt idx="3">
                  <c:v>61.46</c:v>
                </c:pt>
                <c:pt idx="4">
                  <c:v>58.94</c:v>
                </c:pt>
              </c:numCache>
            </c:numRef>
          </c:val>
          <c:extLst>
            <c:ext xmlns:c16="http://schemas.microsoft.com/office/drawing/2014/chart" uri="{C3380CC4-5D6E-409C-BE32-E72D297353CC}">
              <c16:uniqueId val="{00000000-D9E9-4D77-A63E-3B7EA9CD78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9-4D77-A63E-3B7EA9CD78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35-4727-97D3-38D0B2EBB9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5-4727-97D3-38D0B2EBB9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B-40A4-AB06-005A0FC5AE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B-40A4-AB06-005A0FC5AE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9D-4F3B-A901-894447DE8D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9D-4F3B-A901-894447DE8D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9-4356-8902-2704BB4D88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9-4356-8902-2704BB4D88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735.69</c:v>
                </c:pt>
                <c:pt idx="1">
                  <c:v>659.91</c:v>
                </c:pt>
                <c:pt idx="2">
                  <c:v>164.76</c:v>
                </c:pt>
                <c:pt idx="3">
                  <c:v>191.15</c:v>
                </c:pt>
                <c:pt idx="4">
                  <c:v>345.6</c:v>
                </c:pt>
              </c:numCache>
            </c:numRef>
          </c:val>
          <c:extLst>
            <c:ext xmlns:c16="http://schemas.microsoft.com/office/drawing/2014/chart" uri="{C3380CC4-5D6E-409C-BE32-E72D297353CC}">
              <c16:uniqueId val="{00000000-6B09-43D3-A482-C6222574D1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B09-43D3-A482-C6222574D1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54.49</c:v>
                </c:pt>
                <c:pt idx="1">
                  <c:v>54.45</c:v>
                </c:pt>
                <c:pt idx="2">
                  <c:v>48.88</c:v>
                </c:pt>
                <c:pt idx="3">
                  <c:v>48.33</c:v>
                </c:pt>
                <c:pt idx="4">
                  <c:v>47.68</c:v>
                </c:pt>
              </c:numCache>
            </c:numRef>
          </c:val>
          <c:extLst>
            <c:ext xmlns:c16="http://schemas.microsoft.com/office/drawing/2014/chart" uri="{C3380CC4-5D6E-409C-BE32-E72D297353CC}">
              <c16:uniqueId val="{00000000-F8DA-4EBA-8DAA-EFB4E868DE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8DA-4EBA-8DAA-EFB4E868DE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220.57</c:v>
                </c:pt>
                <c:pt idx="1">
                  <c:v>221.36</c:v>
                </c:pt>
                <c:pt idx="2">
                  <c:v>242.36</c:v>
                </c:pt>
                <c:pt idx="3">
                  <c:v>243.8</c:v>
                </c:pt>
                <c:pt idx="4">
                  <c:v>214.05</c:v>
                </c:pt>
              </c:numCache>
            </c:numRef>
          </c:val>
          <c:extLst>
            <c:ext xmlns:c16="http://schemas.microsoft.com/office/drawing/2014/chart" uri="{C3380CC4-5D6E-409C-BE32-E72D297353CC}">
              <c16:uniqueId val="{00000000-7EAC-465B-9C65-B387EA8F9F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EAC-465B-9C65-B387EA8F9F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三重県　東員町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1">
        <f>データ!S6</f>
        <v>25934</v>
      </c>
      <c r="AM8" s="51"/>
      <c r="AN8" s="51"/>
      <c r="AO8" s="51"/>
      <c r="AP8" s="51"/>
      <c r="AQ8" s="51"/>
      <c r="AR8" s="51"/>
      <c r="AS8" s="51"/>
      <c r="AT8" s="45">
        <f>データ!T6</f>
        <v>22.68</v>
      </c>
      <c r="AU8" s="45"/>
      <c r="AV8" s="45"/>
      <c r="AW8" s="45"/>
      <c r="AX8" s="45"/>
      <c r="AY8" s="45"/>
      <c r="AZ8" s="45"/>
      <c r="BA8" s="45"/>
      <c r="BB8" s="45">
        <f>データ!U6</f>
        <v>1143.47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32.450000000000003</v>
      </c>
      <c r="Q10" s="45"/>
      <c r="R10" s="45"/>
      <c r="S10" s="45"/>
      <c r="T10" s="45"/>
      <c r="U10" s="45"/>
      <c r="V10" s="45"/>
      <c r="W10" s="45">
        <f>データ!Q6</f>
        <v>86.13</v>
      </c>
      <c r="X10" s="45"/>
      <c r="Y10" s="45"/>
      <c r="Z10" s="45"/>
      <c r="AA10" s="45"/>
      <c r="AB10" s="45"/>
      <c r="AC10" s="45"/>
      <c r="AD10" s="51">
        <f>データ!R6</f>
        <v>1760</v>
      </c>
      <c r="AE10" s="51"/>
      <c r="AF10" s="51"/>
      <c r="AG10" s="51"/>
      <c r="AH10" s="51"/>
      <c r="AI10" s="51"/>
      <c r="AJ10" s="51"/>
      <c r="AK10" s="2"/>
      <c r="AL10" s="51">
        <f>データ!V6</f>
        <v>8397</v>
      </c>
      <c r="AM10" s="51"/>
      <c r="AN10" s="51"/>
      <c r="AO10" s="51"/>
      <c r="AP10" s="51"/>
      <c r="AQ10" s="51"/>
      <c r="AR10" s="51"/>
      <c r="AS10" s="51"/>
      <c r="AT10" s="45">
        <f>データ!W6</f>
        <v>2.98</v>
      </c>
      <c r="AU10" s="45"/>
      <c r="AV10" s="45"/>
      <c r="AW10" s="45"/>
      <c r="AX10" s="45"/>
      <c r="AY10" s="45"/>
      <c r="AZ10" s="45"/>
      <c r="BA10" s="45"/>
      <c r="BB10" s="45">
        <f>データ!X6</f>
        <v>2817.79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118</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117</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119</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amliw1rae8eCjGVQK3zdZF4MeYX+B7Fd/YZBkuV6QvWmrwPrmjzZSGu3geict/lxzsAVYxjSdTueMDZsSCtqKw==" saltValue="JFuR1T26EvkMZB+BKZA+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243248</v>
      </c>
      <c r="D6" s="19">
        <f t="shared" si="3"/>
        <v>47</v>
      </c>
      <c r="E6" s="19">
        <f t="shared" si="3"/>
        <v>17</v>
      </c>
      <c r="F6" s="19">
        <f t="shared" si="3"/>
        <v>4</v>
      </c>
      <c r="G6" s="19">
        <f t="shared" si="3"/>
        <v>0</v>
      </c>
      <c r="H6" s="19" t="str">
        <f t="shared" si="3"/>
        <v>三重県　東員町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32.450000000000003</v>
      </c>
      <c r="Q6" s="20">
        <f t="shared" si="3"/>
        <v>86.13</v>
      </c>
      <c r="R6" s="20">
        <f t="shared" si="3"/>
        <v>1760</v>
      </c>
      <c r="S6" s="20">
        <f t="shared" si="3"/>
        <v>25934</v>
      </c>
      <c r="T6" s="20">
        <f t="shared" si="3"/>
        <v>22.68</v>
      </c>
      <c r="U6" s="20">
        <f t="shared" si="3"/>
        <v>1143.47</v>
      </c>
      <c r="V6" s="20">
        <f t="shared" si="3"/>
        <v>8397</v>
      </c>
      <c r="W6" s="20">
        <f t="shared" si="3"/>
        <v>2.98</v>
      </c>
      <c r="X6" s="20">
        <f t="shared" si="3"/>
        <v>2817.79</v>
      </c>
      <c r="Y6" s="21">
        <f>IF(Y7="",NA(),Y7)</f>
        <v>65.23</v>
      </c>
      <c r="Z6" s="21">
        <f t="shared" ref="Z6:AH6" si="4">IF(Z7="",NA(),Z7)</f>
        <v>65.34</v>
      </c>
      <c r="AA6" s="21">
        <f t="shared" si="4"/>
        <v>62.11</v>
      </c>
      <c r="AB6" s="21">
        <f t="shared" si="4"/>
        <v>61.46</v>
      </c>
      <c r="AC6" s="21">
        <f t="shared" si="4"/>
        <v>58.94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735.69</v>
      </c>
      <c r="BG6" s="21">
        <f t="shared" ref="BG6:BO6" si="7">IF(BG7="",NA(),BG7)</f>
        <v>659.91</v>
      </c>
      <c r="BH6" s="21">
        <f t="shared" si="7"/>
        <v>164.76</v>
      </c>
      <c r="BI6" s="21">
        <f t="shared" si="7"/>
        <v>191.15</v>
      </c>
      <c r="BJ6" s="21">
        <f t="shared" si="7"/>
        <v>345.6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54.49</v>
      </c>
      <c r="BR6" s="21">
        <f t="shared" ref="BR6:BZ6" si="8">IF(BR7="",NA(),BR7)</f>
        <v>54.45</v>
      </c>
      <c r="BS6" s="21">
        <f t="shared" si="8"/>
        <v>48.88</v>
      </c>
      <c r="BT6" s="21">
        <f t="shared" si="8"/>
        <v>48.33</v>
      </c>
      <c r="BU6" s="21">
        <f t="shared" si="8"/>
        <v>47.68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220.57</v>
      </c>
      <c r="CC6" s="21">
        <f t="shared" ref="CC6:CK6" si="9">IF(CC7="",NA(),CC7)</f>
        <v>221.36</v>
      </c>
      <c r="CD6" s="21">
        <f t="shared" si="9"/>
        <v>242.36</v>
      </c>
      <c r="CE6" s="21">
        <f t="shared" si="9"/>
        <v>243.8</v>
      </c>
      <c r="CF6" s="21">
        <f t="shared" si="9"/>
        <v>214.05</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97.12</v>
      </c>
      <c r="CY6" s="21">
        <f t="shared" ref="CY6:DG6" si="11">IF(CY7="",NA(),CY7)</f>
        <v>97.32</v>
      </c>
      <c r="CZ6" s="21">
        <f t="shared" si="11"/>
        <v>97.49</v>
      </c>
      <c r="DA6" s="21">
        <f t="shared" si="11"/>
        <v>99.04</v>
      </c>
      <c r="DB6" s="21">
        <f t="shared" si="11"/>
        <v>97.5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243248</v>
      </c>
      <c r="D7" s="23">
        <v>47</v>
      </c>
      <c r="E7" s="23">
        <v>17</v>
      </c>
      <c r="F7" s="23">
        <v>4</v>
      </c>
      <c r="G7" s="23">
        <v>0</v>
      </c>
      <c r="H7" s="23" t="s">
        <v>98</v>
      </c>
      <c r="I7" s="23" t="s">
        <v>99</v>
      </c>
      <c r="J7" s="23" t="s">
        <v>100</v>
      </c>
      <c r="K7" s="23" t="s">
        <v>101</v>
      </c>
      <c r="L7" s="23" t="s">
        <v>102</v>
      </c>
      <c r="M7" s="23" t="s">
        <v>103</v>
      </c>
      <c r="N7" s="24" t="s">
        <v>104</v>
      </c>
      <c r="O7" s="24" t="s">
        <v>105</v>
      </c>
      <c r="P7" s="24">
        <v>32.450000000000003</v>
      </c>
      <c r="Q7" s="24">
        <v>86.13</v>
      </c>
      <c r="R7" s="24">
        <v>1760</v>
      </c>
      <c r="S7" s="24">
        <v>25934</v>
      </c>
      <c r="T7" s="24">
        <v>22.68</v>
      </c>
      <c r="U7" s="24">
        <v>1143.47</v>
      </c>
      <c r="V7" s="24">
        <v>8397</v>
      </c>
      <c r="W7" s="24">
        <v>2.98</v>
      </c>
      <c r="X7" s="24">
        <v>2817.79</v>
      </c>
      <c r="Y7" s="24">
        <v>65.23</v>
      </c>
      <c r="Z7" s="24">
        <v>65.34</v>
      </c>
      <c r="AA7" s="24">
        <v>62.11</v>
      </c>
      <c r="AB7" s="24">
        <v>61.46</v>
      </c>
      <c r="AC7" s="24">
        <v>58.94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735.69</v>
      </c>
      <c r="BG7" s="24">
        <v>659.91</v>
      </c>
      <c r="BH7" s="24">
        <v>164.76</v>
      </c>
      <c r="BI7" s="24">
        <v>191.15</v>
      </c>
      <c r="BJ7" s="24">
        <v>345.6</v>
      </c>
      <c r="BK7" s="24">
        <v>1194.1500000000001</v>
      </c>
      <c r="BL7" s="24">
        <v>1206.79</v>
      </c>
      <c r="BM7" s="24">
        <v>1258.43</v>
      </c>
      <c r="BN7" s="24">
        <v>1163.75</v>
      </c>
      <c r="BO7" s="24">
        <v>1195.47</v>
      </c>
      <c r="BP7" s="24">
        <v>1182.1099999999999</v>
      </c>
      <c r="BQ7" s="24">
        <v>54.49</v>
      </c>
      <c r="BR7" s="24">
        <v>54.45</v>
      </c>
      <c r="BS7" s="24">
        <v>48.88</v>
      </c>
      <c r="BT7" s="24">
        <v>48.33</v>
      </c>
      <c r="BU7" s="24">
        <v>47.68</v>
      </c>
      <c r="BV7" s="24">
        <v>72.260000000000005</v>
      </c>
      <c r="BW7" s="24">
        <v>71.84</v>
      </c>
      <c r="BX7" s="24">
        <v>73.36</v>
      </c>
      <c r="BY7" s="24">
        <v>72.599999999999994</v>
      </c>
      <c r="BZ7" s="24">
        <v>69.430000000000007</v>
      </c>
      <c r="CA7" s="24">
        <v>73.78</v>
      </c>
      <c r="CB7" s="24">
        <v>220.57</v>
      </c>
      <c r="CC7" s="24">
        <v>221.36</v>
      </c>
      <c r="CD7" s="24">
        <v>242.36</v>
      </c>
      <c r="CE7" s="24">
        <v>243.8</v>
      </c>
      <c r="CF7" s="24">
        <v>214.05</v>
      </c>
      <c r="CG7" s="24">
        <v>230.02</v>
      </c>
      <c r="CH7" s="24">
        <v>228.47</v>
      </c>
      <c r="CI7" s="24">
        <v>224.88</v>
      </c>
      <c r="CJ7" s="24">
        <v>228.64</v>
      </c>
      <c r="CK7" s="24">
        <v>239.46</v>
      </c>
      <c r="CL7" s="24">
        <v>220.62</v>
      </c>
      <c r="CM7" s="24" t="s">
        <v>104</v>
      </c>
      <c r="CN7" s="24" t="s">
        <v>104</v>
      </c>
      <c r="CO7" s="24" t="s">
        <v>104</v>
      </c>
      <c r="CP7" s="24" t="s">
        <v>104</v>
      </c>
      <c r="CQ7" s="24" t="s">
        <v>104</v>
      </c>
      <c r="CR7" s="24">
        <v>42.56</v>
      </c>
      <c r="CS7" s="24">
        <v>42.47</v>
      </c>
      <c r="CT7" s="24">
        <v>42.4</v>
      </c>
      <c r="CU7" s="24">
        <v>42.28</v>
      </c>
      <c r="CV7" s="24">
        <v>41.06</v>
      </c>
      <c r="CW7" s="24">
        <v>42.22</v>
      </c>
      <c r="CX7" s="24">
        <v>97.12</v>
      </c>
      <c r="CY7" s="24">
        <v>97.32</v>
      </c>
      <c r="CZ7" s="24">
        <v>97.49</v>
      </c>
      <c r="DA7" s="24">
        <v>99.04</v>
      </c>
      <c r="DB7" s="24">
        <v>97.5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