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CW102" i="12" l="1"/>
  <c r="CR102" i="12"/>
  <c r="AF88" i="12"/>
  <c r="AU63" i="12"/>
  <c r="AA23" i="12"/>
  <c r="AK31"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BE34" i="10"/>
  <c r="C34" i="10"/>
  <c r="C35" i="10" s="1"/>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<sst xmlns="http://schemas.openxmlformats.org/spreadsheetml/2006/main" count="1067" uniqueCount="600">
  <si>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</si>
  <si>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</si>
  <si>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</si>
  <si>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</si>
  <si>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</si>
  <si>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</si>
  <si>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</si>
  <si>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</si>
  <si>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</si>
  <si>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</si>
  <si>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</si>
  <si>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</si>
  <si>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</si>
  <si>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</si>
  <si>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</si>
  <si>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</si>
  <si>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</si>
  <si>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</si>
  <si>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</si>
  <si>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</si>
  <si>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</si>
  <si>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</si>
  <si>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</si>
  <si>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</si>
  <si>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</si>
  <si>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</si>
  <si>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</si>
  <si>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</si>
  <si>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</si>
  <si>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</si>
  <si>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</si>
  <si>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</si>
  <si>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</si>
  <si>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</si>
  <si>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</si>
  <si>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</si>
  <si>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</si>
  <si>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</si>
  <si>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</si>
  <si>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</si>
  <si>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</si>
  <si>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</si>
  <si>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</si>
  <si>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</si>
  <si>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</si>
  <si>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</si>
  <si>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</si>
  <si>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</si>
  <si>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</si>
  <si>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</si>
  <si>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</si>
  <si>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</si>
  <si>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</si>
  <si>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</si>
  <si>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</si>
  <si>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</si>
  <si>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</si>
  <si>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</si>
  <si>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</si>
  <si>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</si>
  <si>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</si>
  <si>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</si>
  <si>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</si>
  <si>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</si>
  <si>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</si>
  <si>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</si>
  <si>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</si>
  <si>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</si>
  <si>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</si>
  <si>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</si>
  <si>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</si>
  <si>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</si>
  <si>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</si>
  <si>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</si>
  <si>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</si>
  <si>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</si>
  <si>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</si>
  <si>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</si>
  <si>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</si>
  <si>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</si>
  <si>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</si>
  <si>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</si>
  <si>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</si>
  <si>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</si>
  <si>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</si>
  <si>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</si>
  <si>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</si>
  <si>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</si>
  <si>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</si>
  <si>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</si>
  <si>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</si>
  <si>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</si>
  <si>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</si>
  <si>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</si>
  <si>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</si>
  <si>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</si>
  <si>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</si>
  <si>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</si>
  <si>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</si>
  <si>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</si>
  <si>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</si>
  <si>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</si>
  <si>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</si>
  <si>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</si>
  <si>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</si>
  <si>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</si>
  <si>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</si>
  <si>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</si>
  <si>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</si>
  <si>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</si>
  <si>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</si>
  <si>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</si>
  <si>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</si>
  <si>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</si>
  <si>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</si>
  <si>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</si>
  <si>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</si>
  <si>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</si>
  <si>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</si>
  <si>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</si>
  <si>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</si>
  <si>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</si>
  <si>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</si>
  <si>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</si>
  <si>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</si>
  <si>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</si>
  <si>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</si>
  <si>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</si>
  <si>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</si>
  <si>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</si>
  <si>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</si>
  <si>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</si>
  <si>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</si>
  <si>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</si>
  <si>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</si>
  <si>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</si>
  <si>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</si>
  <si>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</si>
  <si>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</si>
  <si>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</si>
  <si>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</si>
  <si>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</si>
  <si>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</si>
  <si>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</si>
  <si>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</si>
  <si>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</si>
  <si>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</si>
  <si>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</si>
  <si>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</si>
  <si>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</si>
  <si>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</si>
  <si>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</si>
  <si>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</si>
  <si>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</si>
  <si>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</si>
  <si>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</si>
  <si>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</si>
  <si>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</si>
  <si>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</si>
  <si>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</si>
  <si>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</si>
  <si>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</si>
  <si>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</si>
  <si>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</si>
  <si>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</si>
  <si>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</si>
  <si>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</si>
  <si>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</si>
  <si>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</si>
  <si>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</si>
  <si>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</si>
  <si>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</si>
  <si>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</si>
  <si>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</si>
  <si>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</si>
  <si>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</si>
  <si>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</si>
  <si>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</si>
  <si>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</si>
  <si>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</si>
  <si>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</si>
  <si>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</si>
  <si>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</si>
  <si>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</si>
  <si>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</si>
  <si>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</si>
  <si>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</si>
  <si>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</si>
  <si>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</si>
  <si>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</si>
  <si>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</si>
  <si>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</si>
  <si>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</si>
  <si>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</si>
  <si>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</si>
  <si>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</si>
  <si>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</si>
  <si>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</si>
  <si>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</si>
  <si>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</si>
  <si>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</si>
  <si>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</si>
  <si>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</si>
  <si>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</si>
  <si>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</si>
  <si>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</si>
  <si>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</si>
  <si>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</si>
  <si>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</si>
  <si>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</si>
  <si>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</si>
  <si>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</si>
  <si>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</si>
  <si>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</si>
  <si>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</si>
  <si>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</si>
  <si>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</si>
  <si>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</si>
  <si>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</si>
  <si>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三重県鈴鹿市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</si>
  <si>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</si>
  <si>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</si>
  <si>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</si>
  <si>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</si>
  <si>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</si>
  <si>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</si>
  <si>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</si>
  <si>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</si>
  <si>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</si>
  <si>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</si>
  <si>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</si>
  <si>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</si>
  <si>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</si>
  <si>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</si>
  <si>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</si>
  <si>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</si>
  <si>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</si>
  <si>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</si>
  <si>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</si>
  <si>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</si>
  <si>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</si>
  <si>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</si>
  <si>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</si>
  <si>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</si>
  <si>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</si>
  <si>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</si>
  <si>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</si>
  <si>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</si>
  <si>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</si>
  <si>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</si>
  <si>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</si>
  <si>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</si>
  <si>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</si>
  <si>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</si>
  <si>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</si>
  <si>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</si>
  <si>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</si>
  <si>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</si>
  <si>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</si>
  <si>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</si>
  <si>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</si>
  <si>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</si>
  <si>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</si>
  <si>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</si>
  <si>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</si>
  <si>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</si>
  <si>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</si>
  <si>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</si>
  <si>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</si>
  <si>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</si>
  <si>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</si>
  <si>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</si>
  <si>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</si>
  <si>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</si>
  <si>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</si>
  <si>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</si>
  <si>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</si>
  <si>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</si>
  <si>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</si>
  <si>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</si>
  <si>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</si>
  <si>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</si>
  <si>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</si>
  <si>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</si>
  <si>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</si>
  <si>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</si>
  <si>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</si>
  <si>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</si>
  <si>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</si>
  <si>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</si>
  <si>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</si>
  <si>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</si>
  <si>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</si>
  <si>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</si>
  <si>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</si>
  <si>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</si>
  <si>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</si>
  <si>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</si>
  <si>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</si>
  <si>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</si>
  <si>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</si>
  <si>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</si>
  <si>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</si>
  <si>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</si>
  <si>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</si>
  <si>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</si>
  <si>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</si>
  <si>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</si>
  <si>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</si>
  <si>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</si>
  <si>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</si>
  <si>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</si>
  <si>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</si>
  <si>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</si>
  <si>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</si>
  <si>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</si>
  <si>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</si>
  <si>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</si>
  <si>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</si>
  <si>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t>
    <phoneticPr fontId="5"/>
  </si>
  <si>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</si>
  <si>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</si>
  <si>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</si>
  <si>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</si>
  <si>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</si>
  <si>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</si>
  <si>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</si>
  <si>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</si>
  <si>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</si>
  <si>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</si>
  <si>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</si>
  <si>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</si>
  <si>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</si>
  <si>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</si>
  <si>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</si>
  <si>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</si>
  <si>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</si>
  <si>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</si>
  <si>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</si>
  <si>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</si>
  <si>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</si>
  <si>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</si>
  <si>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</si>
  <si>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</si>
  <si>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</si>
  <si>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</si>
  <si>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</si>
  <si>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</si>
  <si>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</si>
  <si>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</si>
  <si>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</si>
  <si>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</si>
  <si>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</si>
  <si>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</si>
  <si>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</si>
  <si>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</si>
  <si>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</si>
  <si>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</si>
  <si>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</si>
  <si>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</si>
  <si>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</si>
  <si>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</si>
  <si>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</si>
  <si>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</si>
  <si>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</si>
  <si>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</si>
  <si>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</si>
  <si>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</si>
  <si>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</si>
  <si>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</si>
  <si>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</si>
  <si>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</si>
  <si>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三重県鈴鹿市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</si>
  <si>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</si>
  <si>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</si>
  <si>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</si>
  <si>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</si>
  <si>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</si>
  <si>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</si>
  <si>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</si>
  <si>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</si>
  <si>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</si>
  <si>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</si>
  <si>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</si>
  <si>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</si>
  <si>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</si>
  <si>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</si>
  <si>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</si>
  <si>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</si>
  <si>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</si>
  <si>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</si>
  <si>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</si>
  <si>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</si>
  <si>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</si>
  <si>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</si>
  <si>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</si>
  <si>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</si>
  <si>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</si>
  <si>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</si>
  <si>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</si>
  <si>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</si>
  <si>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</si>
  <si>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</si>
  <si>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</si>
  <si>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</si>
  <si>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</si>
  <si>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</si>
  <si>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</si>
  <si>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</si>
  <si>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</si>
  <si>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</si>
  <si>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</si>
  <si>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下水道事業会計（公共下水道事業）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</si>
  <si>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</si>
  <si>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</si>
  <si>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</si>
  <si>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</si>
  <si>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</si>
  <si>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</si>
  <si>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</si>
  <si>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</si>
  <si>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</si>
  <si>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</si>
  <si>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</si>
  <si>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</si>
  <si>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</si>
  <si>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</si>
  <si>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</si>
  <si>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</si>
  <si>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</si>
  <si>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</si>
  <si>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</si>
  <si>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</si>
  <si>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</si>
  <si>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</si>
  <si>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</si>
  <si>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</si>
  <si>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</si>
  <si>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</si>
  <si>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</si>
  <si>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</si>
  <si>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</si>
  <si>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</si>
  <si>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</si>
  <si>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</si>
  <si>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</si>
  <si>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</si>
  <si>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</si>
  <si>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</si>
  <si>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</si>
  <si>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</si>
  <si>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</si>
  <si>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</si>
  <si>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</si>
  <si>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</si>
  <si>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</si>
  <si>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</si>
  <si>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</si>
  <si>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</si>
  <si>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</si>
  <si>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</si>
  <si>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</si>
  <si>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</si>
  <si>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</si>
  <si>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</si>
  <si>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</si>
  <si>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</si>
  <si>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</si>
  <si>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</si>
  <si>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</si>
  <si>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</si>
  <si>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</si>
  <si>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</si>
  <si>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</si>
  <si>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</si>
  <si>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</si>
  <si>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</si>
  <si>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</si>
  <si>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</si>
  <si>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</si>
  <si>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</si>
  <si>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</si>
  <si>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</si>
  <si>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</si>
  <si>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</si>
  <si>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</si>
  <si>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</si>
  <si>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</si>
  <si>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</si>
  <si>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</si>
  <si>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</si>
  <si>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</si>
  <si>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</si>
  <si>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</si>
  <si>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</si>
  <si>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</si>
  <si>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</si>
  <si>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</si>
  <si>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</si>
  <si>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</si>
  <si>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</si>
  <si>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</si>
  <si>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</si>
  <si>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</si>
  <si>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</si>
  <si>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</si>
  <si>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</si>
  <si>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</si>
  <si>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</si>
  <si>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</si>
  <si>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</si>
  <si>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</si>
  <si>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</si>
  <si>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</si>
  <si>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</si>
  <si>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</si>
  <si>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</si>
  <si>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</si>
  <si>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</si>
  <si>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</si>
  <si>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</si>
  <si>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</si>
  <si>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</si>
  <si>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</si>
  <si>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</si>
  <si>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</si>
  <si>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</si>
  <si>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</si>
  <si>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</si>
  <si>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</si>
  <si>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</si>
  <si>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</si>
  <si>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</si>
  <si>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</si>
  <si>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</si>
  <si>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</si>
  <si>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</si>
  <si>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</si>
  <si>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</si>
  <si>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</si>
  <si>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</si>
  <si>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</si>
  <si>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</si>
  <si>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</si>
  <si>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</si>
  <si>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</si>
  <si>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</si>
  <si>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</si>
  <si>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</si>
  <si>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</si>
  <si>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</si>
  <si>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</si>
  <si>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</si>
  <si>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</si>
  <si>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</si>
  <si>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0.59</t>
  </si>
  <si>
    <t>▲ 0.33</t>
  </si>
  <si>
    <t>▲ 5.26</t>
  </si>
  <si>
    <t>水道事業会計</t>
  </si>
  <si>
    <t>一般会計</t>
  </si>
  <si>
    <t>下水道事業会計（公共下水道事業）</t>
  </si>
  <si>
    <t>国民健康保険事業特別会計</t>
  </si>
  <si>
    <t>下水道事業会計（農業集落排水事業）</t>
  </si>
  <si>
    <t>土地取得事業特別会計</t>
  </si>
  <si>
    <t>後期高齢者医療特別会計</t>
  </si>
  <si>
    <t>介護保険事業特別会計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</si>
  <si>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</si>
  <si>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</si>
  <si>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</si>
  <si>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</si>
  <si>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</si>
  <si>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</si>
  <si>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</si>
  <si>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</si>
  <si>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4">
      <t>コウキョウシセツ</t>
    </rPh>
    <rPh sb="4" eb="6">
      <t>セイビ</t>
    </rPh>
    <rPh sb="6" eb="8">
      <t>キキン</t>
    </rPh>
    <phoneticPr fontId="5"/>
  </si>
  <si>
    <t>すずか応援基金</t>
    <rPh sb="3" eb="7">
      <t>オウエンキキン</t>
    </rPh>
    <phoneticPr fontId="5"/>
  </si>
  <si>
    <t>緑の基金</t>
    <rPh sb="0" eb="1">
      <t>ミドリ</t>
    </rPh>
    <rPh sb="2" eb="4">
      <t>キキン</t>
    </rPh>
    <phoneticPr fontId="5"/>
  </si>
  <si>
    <t>-</t>
    <phoneticPr fontId="2"/>
  </si>
  <si>
    <t>-</t>
    <phoneticPr fontId="2"/>
  </si>
  <si>
    <t>-</t>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</si>
  <si>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</si>
  <si>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</si>
  <si>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7">
      <t>シマチソウゴウ</t>
    </rPh>
    <rPh sb="7" eb="11">
      <t>ジムクミアイ</t>
    </rPh>
    <rPh sb="16" eb="18">
      <t>チズ</t>
    </rPh>
    <rPh sb="18" eb="20">
      <t>トクベツ</t>
    </rPh>
    <rPh sb="20" eb="22">
      <t>カイケイ</t>
    </rPh>
    <phoneticPr fontId="2"/>
  </si>
  <si>
    <t>三重県市町総合事務組合　物品特別会計</t>
    <rPh sb="0" eb="11">
      <t>ミエケンシマチソウゴウジムクミアイ</t>
    </rPh>
    <rPh sb="12" eb="14">
      <t>ブッピン</t>
    </rPh>
    <rPh sb="14" eb="16">
      <t>トクベツ</t>
    </rPh>
    <rPh sb="16" eb="18">
      <t>カイケイ</t>
    </rPh>
    <phoneticPr fontId="2"/>
  </si>
  <si>
    <t>三重県市町総合事務組合　退職手当特別会計</t>
    <rPh sb="0" eb="11">
      <t>ミエケンシマチソウゴウジムクミアイ</t>
    </rPh>
    <rPh sb="12" eb="14">
      <t>タイショク</t>
    </rPh>
    <rPh sb="14" eb="16">
      <t>テアテ</t>
    </rPh>
    <rPh sb="16" eb="18">
      <t>トクベツ</t>
    </rPh>
    <rPh sb="18" eb="20">
      <t>カイケイ</t>
    </rPh>
    <phoneticPr fontId="2"/>
  </si>
  <si>
    <t>三重県市町総合事務組合　消防救急無線特別会計</t>
    <rPh sb="0" eb="11">
      <t>ミエケンシマチソウゴウジムクミアイ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</si>
  <si>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11">
      <t>ミエケンシマチソウゴウジムクミアイ</t>
    </rPh>
    <rPh sb="12" eb="14">
      <t>コウヘイ</t>
    </rPh>
    <rPh sb="14" eb="17">
      <t>イインカイ</t>
    </rPh>
    <rPh sb="17" eb="19">
      <t>トクベツ</t>
    </rPh>
    <rPh sb="19" eb="21">
      <t>カイケイ</t>
    </rPh>
    <phoneticPr fontId="2"/>
  </si>
  <si>
    <t>鈴鹿亀山地区広域連合　一般会計</t>
    <rPh sb="0" eb="2">
      <t>スズカ</t>
    </rPh>
    <rPh sb="2" eb="4">
      <t>カメヤマ</t>
    </rPh>
    <rPh sb="4" eb="6">
      <t>チク</t>
    </rPh>
    <rPh sb="6" eb="8">
      <t>コウイキ</t>
    </rPh>
    <rPh sb="8" eb="10">
      <t>レンゴウ</t>
    </rPh>
    <rPh sb="11" eb="13">
      <t>イッパン</t>
    </rPh>
    <rPh sb="13" eb="15">
      <t>カイケイ</t>
    </rPh>
    <phoneticPr fontId="2"/>
  </si>
  <si>
    <t>鈴鹿亀山地区広域連合　介護保険事業特別会計</t>
    <rPh sb="0" eb="2">
      <t>スズカ</t>
    </rPh>
    <rPh sb="2" eb="4">
      <t>カメヤマ</t>
    </rPh>
    <rPh sb="4" eb="6">
      <t>チク</t>
    </rPh>
    <rPh sb="6" eb="8">
      <t>コウイキ</t>
    </rPh>
    <rPh sb="8" eb="10">
      <t>レンゴウ</t>
    </rPh>
    <rPh sb="11" eb="13">
      <t>カイゴ</t>
    </rPh>
    <rPh sb="13" eb="15">
      <t>ホケン</t>
    </rPh>
    <rPh sb="15" eb="17">
      <t>ジギョウ</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</si>
  <si>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</si>
  <si>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</si>
  <si>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</si>
  <si>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</si>
  <si>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〇</t>
  </si>
  <si>
    <t>鈴鹿市土地開発公社</t>
    <rPh sb="0" eb="3">
      <t>スズカシ</t>
    </rPh>
    <rPh sb="3" eb="5">
      <t>トチ</t>
    </rPh>
    <rPh sb="5" eb="7">
      <t>カイハツ</t>
    </rPh>
    <rPh sb="7" eb="9">
      <t>コウシャ</t>
    </rPh>
    <phoneticPr fontId="2"/>
  </si>
  <si>
    <t>鈴鹿市文化振興事業団</t>
    <rPh sb="0" eb="3">
      <t>スズカシ</t>
    </rPh>
    <rPh sb="3" eb="5">
      <t>ブンカ</t>
    </rPh>
    <rPh sb="5" eb="7">
      <t>シンコウ</t>
    </rPh>
    <rPh sb="7" eb="10">
      <t>ジギョウダン</t>
    </rPh>
    <phoneticPr fontId="2"/>
  </si>
  <si>
    <t>鈴鹿国際交流協会</t>
    <rPh sb="0" eb="2">
      <t>スズカ</t>
    </rPh>
    <rPh sb="2" eb="4">
      <t>コクサイ</t>
    </rPh>
    <rPh sb="4" eb="6">
      <t>コウリュウ</t>
    </rPh>
    <rPh sb="6" eb="8">
      <t>キョウカイ</t>
    </rPh>
    <phoneticPr fontId="2"/>
  </si>
  <si>
    <t>-</t>
    <phoneticPr fontId="2"/>
  </si>
  <si>
    <t>森林環境基金</t>
    <phoneticPr fontId="5"/>
  </si>
  <si>
    <t>みえ森と緑基金</t>
    <rPh sb="2" eb="3">
      <t>モリ</t>
    </rPh>
    <rPh sb="4" eb="5">
      <t>ミドリ</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</si>
</sst>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FC49-4E73-B78B-9BCBD5EB32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34525</c:v>
                </c:pt>
                <c:pt idx="1">
                  <c:v>37771</c:v>
                </c:pt>
                <c:pt idx="2">
                  <c:v>27184</c:v>
                </c:pt>
                <c:pt idx="3">
                  <c:v>27526</c:v>
                </c:pt>
                <c:pt idx="4">
                  <c:v>42599</c:v>
                </c:pt>
              </c:numCache>
            </c:numRef>
          </c:val>
          <c:smooth val="0"/>
          <c:extLst>
            <c:ext xmlns:c16="http://schemas.microsoft.com/office/drawing/2014/chart" uri="{C3380CC4-5D6E-409C-BE32-E72D297353CC}">
              <c16:uniqueId val="{00000001-FC49-4E73-B78B-9BCBD5EB32C4}"/>
            </c:ext>
          </c:extLst>
        </c:ser>
        <c:dLbls>
          <c:showLegendKey val="0"/>
          <c:showVal val="0"/>
          <c:showCatName val="0"/>
          <c:showSerName val="0"/>
          <c:showPercent val="0"/>
          <c:showBubbleSize val="0"/>
        </c:dLbls>
        <c:marker val="1"/>
        <c:smooth val="0"/>
        <c:axId val="230797584"/>
        <c:axId val="230794448"/>
      </c:lineChart>
      <c:catAx>
        <c:axId val="230797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794448"/>
        <c:crosses val="autoZero"/>
        <c:auto val="1"/>
        <c:lblAlgn val="ctr"/>
        <c:lblOffset val="100"/>
        <c:tickLblSkip val="1"/>
        <c:tickMarkSkip val="1"/>
        <c:noMultiLvlLbl val="0"/>
      </c:catAx>
      <c:valAx>
        <c:axId val="230794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79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2.63</c:v>
                </c:pt>
                <c:pt idx="1">
                  <c:v>1.92</c:v>
                </c:pt>
                <c:pt idx="2">
                  <c:v>1.53</c:v>
                </c:pt>
                <c:pt idx="3">
                  <c:v>7.44</c:v>
                </c:pt>
                <c:pt idx="4">
                  <c:v>2.38</c:v>
                </c:pt>
              </c:numCache>
            </c:numRef>
          </c:val>
          <c:extLst>
            <c:ext xmlns:c16="http://schemas.microsoft.com/office/drawing/2014/chart" uri="{C3380CC4-5D6E-409C-BE32-E72D297353CC}">
              <c16:uniqueId val="{00000000-C716-4407-93E9-DCF5379057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19.48</c:v>
                </c:pt>
                <c:pt idx="1">
                  <c:v>20.170000000000002</c:v>
                </c:pt>
                <c:pt idx="2">
                  <c:v>20.059999999999999</c:v>
                </c:pt>
                <c:pt idx="3">
                  <c:v>19.98</c:v>
                </c:pt>
                <c:pt idx="4">
                  <c:v>24.53</c:v>
                </c:pt>
              </c:numCache>
            </c:numRef>
          </c:val>
          <c:extLst>
            <c:ext xmlns:c16="http://schemas.microsoft.com/office/drawing/2014/chart" uri="{C3380CC4-5D6E-409C-BE32-E72D297353CC}">
              <c16:uniqueId val="{00000001-C716-4407-93E9-DCF5379057A7}"/>
            </c:ext>
          </c:extLst>
        </c:ser>
        <c:dLbls>
          <c:showLegendKey val="0"/>
          <c:showVal val="0"/>
          <c:showCatName val="0"/>
          <c:showSerName val="0"/>
          <c:showPercent val="0"/>
          <c:showBubbleSize val="0"/>
        </c:dLbls>
        <c:gapWidth val="250"/>
        <c:overlap val="100"/>
        <c:axId val="505249080"/>
        <c:axId val="50525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-0.59</c:v>
                </c:pt>
                <c:pt idx="2">
                  <c:v>-0.33</c:v>
                </c:pt>
                <c:pt idx="3">
                  <c:v>5.98</c:v>
                </c:pt>
                <c:pt idx="4">
                  <c:v>-5.26</c:v>
                </c:pt>
              </c:numCache>
            </c:numRef>
          </c:val>
          <c:smooth val="0"/>
          <c:extLst>
            <c:ext xmlns:c16="http://schemas.microsoft.com/office/drawing/2014/chart" uri="{C3380CC4-5D6E-409C-BE32-E72D297353CC}">
              <c16:uniqueId val="{00000002-C716-4407-93E9-DCF5379057A7}"/>
            </c:ext>
          </c:extLst>
        </c:ser>
        <c:dLbls>
          <c:showLegendKey val="0"/>
          <c:showVal val="0"/>
          <c:showCatName val="0"/>
          <c:showSerName val="0"/>
          <c:showPercent val="0"/>
          <c:showBubbleSize val="0"/>
        </c:dLbls>
        <c:marker val="1"/>
        <c:smooth val="0"/>
        <c:axId val="505249080"/>
        <c:axId val="505254176"/>
      </c:lineChart>
      <c:catAx>
        <c:axId val="50524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5254176"/>
        <c:crosses val="autoZero"/>
        <c:auto val="1"/>
        <c:lblAlgn val="ctr"/>
        <c:lblOffset val="100"/>
        <c:tickLblSkip val="1"/>
        <c:tickMarkSkip val="1"/>
        <c:noMultiLvlLbl val="0"/>
      </c:catAx>
      <c:valAx>
        <c:axId val="50525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24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c:v>
                </c:pt>
                <c:pt idx="8">
                  <c:v>0</c:v>
                </c:pt>
                <c:pt idx="9">
                  <c:v>0</c:v>
                </c:pt>
              </c:numCache>
            </c:numRef>
          </c:val>
          <c:extLst>
            <c:ext xmlns:c16="http://schemas.microsoft.com/office/drawing/2014/chart" uri="{C3380CC4-5D6E-409C-BE32-E72D297353CC}">
              <c16:uniqueId val="{00000000-8782-40A8-AF39-52A553FB53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82-40A8-AF39-52A553FB53C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82-40A8-AF39-52A553FB53C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0.19</c:v>
                </c:pt>
                <c:pt idx="4">
                  <c:v>#N/A</c:v>
                </c:pt>
                <c:pt idx="5">
                  <c:v>0.21</c:v>
                </c:pt>
                <c:pt idx="6">
                  <c:v>#N/A</c:v>
                </c:pt>
                <c:pt idx="7">
                  <c:v>0.04</c:v>
                </c:pt>
                <c:pt idx="8">
                  <c:v>#N/A</c:v>
                </c:pt>
                <c:pt idx="9">
                  <c:v>0.06</c:v>
                </c:pt>
              </c:numCache>
            </c:numRef>
          </c:val>
          <c:extLst>
            <c:ext xmlns:c16="http://schemas.microsoft.com/office/drawing/2014/chart" uri="{C3380CC4-5D6E-409C-BE32-E72D297353CC}">
              <c16:uniqueId val="{00000003-8782-40A8-AF39-52A553FB53CC}"/>
            </c:ext>
          </c:extLst>
        </c:ser>
        <c:ser>
          <c:idx val="4"/>
          <c:order val="4"/>
          <c:tx>
            <c:strRef>
              <c:f>データシート!$A$31</c:f>
              <c:strCache>
                <c:ptCount val="1"/>
                <c:pt idx="0">
                  <c:v>土地取得事業特別会計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1.1299999999999999</c:v>
                </c:pt>
                <c:pt idx="2">
                  <c:v>#N/A</c:v>
                </c:pt>
                <c:pt idx="3">
                  <c:v>1.0900000000000001</c:v>
                </c:pt>
                <c:pt idx="4">
                  <c:v>#N/A</c:v>
                </c:pt>
                <c:pt idx="5">
                  <c:v>0.09</c:v>
                </c:pt>
                <c:pt idx="6">
                  <c:v>#N/A</c:v>
                </c:pt>
                <c:pt idx="7">
                  <c:v>0.09</c:v>
                </c:pt>
                <c:pt idx="8">
                  <c:v>#N/A</c:v>
                </c:pt>
                <c:pt idx="9">
                  <c:v>0.1</c:v>
                </c:pt>
              </c:numCache>
            </c:numRef>
          </c:val>
          <c:extLst>
            <c:ext xmlns:c16="http://schemas.microsoft.com/office/drawing/2014/chart" uri="{C3380CC4-5D6E-409C-BE32-E72D297353CC}">
              <c16:uniqueId val="{00000004-8782-40A8-AF39-52A553FB53CC}"/>
            </c:ext>
          </c:extLst>
        </c:ser>
        <c:ser>
          <c:idx val="5"/>
          <c:order val="5"/>
          <c:tx>
            <c:strRef>
              <c:f>データシート!$A$32</c:f>
              <c:strCache>
                <c:ptCount val="1"/>
                <c:pt idx="0">
                  <c:v>下水道事業会計（農業集落排水事業）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0.21</c:v>
                </c:pt>
                <c:pt idx="4">
                  <c:v>#N/A</c:v>
                </c:pt>
                <c:pt idx="5">
                  <c:v>0.21</c:v>
                </c:pt>
                <c:pt idx="6">
                  <c:v>#N/A</c:v>
                </c:pt>
                <c:pt idx="7">
                  <c:v>0.2</c:v>
                </c:pt>
                <c:pt idx="8">
                  <c:v>#N/A</c:v>
                </c:pt>
                <c:pt idx="9">
                  <c:v>0.23</c:v>
                </c:pt>
              </c:numCache>
            </c:numRef>
          </c:val>
          <c:extLst>
            <c:ext xmlns:c16="http://schemas.microsoft.com/office/drawing/2014/chart" uri="{C3380CC4-5D6E-409C-BE32-E72D297353CC}">
              <c16:uniqueId val="{00000005-8782-40A8-AF39-52A553FB53C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0.17</c:v>
                </c:pt>
                <c:pt idx="4">
                  <c:v>#N/A</c:v>
                </c:pt>
                <c:pt idx="5">
                  <c:v>0.67</c:v>
                </c:pt>
                <c:pt idx="6">
                  <c:v>#N/A</c:v>
                </c:pt>
                <c:pt idx="7">
                  <c:v>0.46</c:v>
                </c:pt>
                <c:pt idx="8">
                  <c:v>#N/A</c:v>
                </c:pt>
                <c:pt idx="9">
                  <c:v>0.45</c:v>
                </c:pt>
              </c:numCache>
            </c:numRef>
          </c:val>
          <c:extLst>
            <c:ext xmlns:c16="http://schemas.microsoft.com/office/drawing/2014/chart" uri="{C3380CC4-5D6E-409C-BE32-E72D297353CC}">
              <c16:uniqueId val="{00000006-8782-40A8-AF39-52A553FB53CC}"/>
            </c:ext>
          </c:extLst>
        </c:ser>
        <c:ser>
          <c:idx val="7"/>
          <c:order val="7"/>
          <c:tx>
            <c:strRef>
              <c:f>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1.42</c:v>
                </c:pt>
                <c:pt idx="2">
                  <c:v>#N/A</c:v>
                </c:pt>
                <c:pt idx="3">
                  <c:v>1.55</c:v>
                </c:pt>
                <c:pt idx="4">
                  <c:v>#N/A</c:v>
                </c:pt>
                <c:pt idx="5">
                  <c:v>1.76</c:v>
                </c:pt>
                <c:pt idx="6">
                  <c:v>#N/A</c:v>
                </c:pt>
                <c:pt idx="7">
                  <c:v>1.87</c:v>
                </c:pt>
                <c:pt idx="8">
                  <c:v>#N/A</c:v>
                </c:pt>
                <c:pt idx="9">
                  <c:v>2.0499999999999998</c:v>
                </c:pt>
              </c:numCache>
            </c:numRef>
          </c:val>
          <c:extLst>
            <c:ext xmlns:c16="http://schemas.microsoft.com/office/drawing/2014/chart" uri="{C3380CC4-5D6E-409C-BE32-E72D297353CC}">
              <c16:uniqueId val="{00000007-8782-40A8-AF39-52A553FB53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1.47</c:v>
                </c:pt>
                <c:pt idx="2">
                  <c:v>#N/A</c:v>
                </c:pt>
                <c:pt idx="3">
                  <c:v>0.79</c:v>
                </c:pt>
                <c:pt idx="4">
                  <c:v>#N/A</c:v>
                </c:pt>
                <c:pt idx="5">
                  <c:v>1.39</c:v>
                </c:pt>
                <c:pt idx="6">
                  <c:v>#N/A</c:v>
                </c:pt>
                <c:pt idx="7">
                  <c:v>7.35</c:v>
                </c:pt>
                <c:pt idx="8">
                  <c:v>#N/A</c:v>
                </c:pt>
                <c:pt idx="9">
                  <c:v>2.27</c:v>
                </c:pt>
              </c:numCache>
            </c:numRef>
          </c:val>
          <c:extLst>
            <c:ext xmlns:c16="http://schemas.microsoft.com/office/drawing/2014/chart" uri="{C3380CC4-5D6E-409C-BE32-E72D297353CC}">
              <c16:uniqueId val="{00000008-8782-40A8-AF39-52A553FB53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9.2899999999999991</c:v>
                </c:pt>
                <c:pt idx="2">
                  <c:v>#N/A</c:v>
                </c:pt>
                <c:pt idx="3">
                  <c:v>9.32</c:v>
                </c:pt>
                <c:pt idx="4">
                  <c:v>#N/A</c:v>
                </c:pt>
                <c:pt idx="5">
                  <c:v>8.83</c:v>
                </c:pt>
                <c:pt idx="6">
                  <c:v>#N/A</c:v>
                </c:pt>
                <c:pt idx="7">
                  <c:v>8.9499999999999993</c:v>
                </c:pt>
                <c:pt idx="8">
                  <c:v>#N/A</c:v>
                </c:pt>
                <c:pt idx="9">
                  <c:v>9.39</c:v>
                </c:pt>
              </c:numCache>
            </c:numRef>
          </c:val>
          <c:extLst>
            <c:ext xmlns:c16="http://schemas.microsoft.com/office/drawing/2014/chart" uri="{C3380CC4-5D6E-409C-BE32-E72D297353CC}">
              <c16:uniqueId val="{00000009-8782-40A8-AF39-52A553FB53CC}"/>
            </c:ext>
          </c:extLst>
        </c:ser>
        <c:dLbls>
          <c:showLegendKey val="0"/>
          <c:showVal val="0"/>
          <c:showCatName val="0"/>
          <c:showSerName val="0"/>
          <c:showPercent val="0"/>
          <c:showBubbleSize val="0"/>
        </c:dLbls>
        <c:gapWidth val="150"/>
        <c:overlap val="100"/>
        <c:axId val="505250256"/>
        <c:axId val="505250648"/>
      </c:barChart>
      <c:catAx>
        <c:axId val="50525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250648"/>
        <c:crosses val="autoZero"/>
        <c:auto val="1"/>
        <c:lblAlgn val="ctr"/>
        <c:lblOffset val="100"/>
        <c:tickLblSkip val="1"/>
        <c:tickMarkSkip val="1"/>
        <c:noMultiLvlLbl val="0"/>
      </c:catAx>
      <c:valAx>
        <c:axId val="505250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25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6253</c:v>
                </c:pt>
                <c:pt idx="5">
                  <c:v>6140</c:v>
                </c:pt>
                <c:pt idx="8">
                  <c:v>5976</c:v>
                </c:pt>
                <c:pt idx="11">
                  <c:v>5920</c:v>
                </c:pt>
                <c:pt idx="14">
                  <c:v>5894</c:v>
                </c:pt>
              </c:numCache>
            </c:numRef>
          </c:val>
          <c:extLst>
            <c:ext xmlns:c16="http://schemas.microsoft.com/office/drawing/2014/chart" uri="{C3380CC4-5D6E-409C-BE32-E72D297353CC}">
              <c16:uniqueId val="{00000000-CEB4-4B55-8660-F14D5F0E2F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B4-4B55-8660-F14D5F0E2F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312</c:v>
                </c:pt>
                <c:pt idx="3">
                  <c:v>310</c:v>
                </c:pt>
                <c:pt idx="6">
                  <c:v>318</c:v>
                </c:pt>
                <c:pt idx="9">
                  <c:v>315</c:v>
                </c:pt>
                <c:pt idx="12">
                  <c:v>314</c:v>
                </c:pt>
              </c:numCache>
            </c:numRef>
          </c:val>
          <c:extLst>
            <c:ext xmlns:c16="http://schemas.microsoft.com/office/drawing/2014/chart" uri="{C3380CC4-5D6E-409C-BE32-E72D297353CC}">
              <c16:uniqueId val="{00000002-CEB4-4B55-8660-F14D5F0E2F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3-CEB4-4B55-8660-F14D5F0E2F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2319</c:v>
                </c:pt>
                <c:pt idx="3">
                  <c:v>2291</c:v>
                </c:pt>
                <c:pt idx="6">
                  <c:v>1808</c:v>
                </c:pt>
                <c:pt idx="9">
                  <c:v>1749</c:v>
                </c:pt>
                <c:pt idx="12">
                  <c:v>1842</c:v>
                </c:pt>
              </c:numCache>
            </c:numRef>
          </c:val>
          <c:extLst>
            <c:ext xmlns:c16="http://schemas.microsoft.com/office/drawing/2014/chart" uri="{C3380CC4-5D6E-409C-BE32-E72D297353CC}">
              <c16:uniqueId val="{00000004-CEB4-4B55-8660-F14D5F0E2F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B4-4B55-8660-F14D5F0E2F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B4-4B55-8660-F14D5F0E2F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4112</c:v>
                </c:pt>
                <c:pt idx="3">
                  <c:v>3950</c:v>
                </c:pt>
                <c:pt idx="6">
                  <c:v>3857</c:v>
                </c:pt>
                <c:pt idx="9">
                  <c:v>4150</c:v>
                </c:pt>
                <c:pt idx="12">
                  <c:v>4389</c:v>
                </c:pt>
              </c:numCache>
            </c:numRef>
          </c:val>
          <c:extLst>
            <c:ext xmlns:c16="http://schemas.microsoft.com/office/drawing/2014/chart" uri="{C3380CC4-5D6E-409C-BE32-E72D297353CC}">
              <c16:uniqueId val="{00000007-CEB4-4B55-8660-F14D5F0E2F8C}"/>
            </c:ext>
          </c:extLst>
        </c:ser>
        <c:dLbls>
          <c:showLegendKey val="0"/>
          <c:showVal val="0"/>
          <c:showCatName val="0"/>
          <c:showSerName val="0"/>
          <c:showPercent val="0"/>
          <c:showBubbleSize val="0"/>
        </c:dLbls>
        <c:gapWidth val="100"/>
        <c:overlap val="100"/>
        <c:axId val="230182864"/>
        <c:axId val="23018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497</c:v>
                </c:pt>
                <c:pt idx="2">
                  <c:v>#N/A</c:v>
                </c:pt>
                <c:pt idx="3">
                  <c:v>#N/A</c:v>
                </c:pt>
                <c:pt idx="4">
                  <c:v>418</c:v>
                </c:pt>
                <c:pt idx="5">
                  <c:v>#N/A</c:v>
                </c:pt>
                <c:pt idx="6">
                  <c:v>#N/A</c:v>
                </c:pt>
                <c:pt idx="7">
                  <c:v>14</c:v>
                </c:pt>
                <c:pt idx="8">
                  <c:v>#N/A</c:v>
                </c:pt>
                <c:pt idx="9">
                  <c:v>#N/A</c:v>
                </c:pt>
                <c:pt idx="10">
                  <c:v>301</c:v>
                </c:pt>
                <c:pt idx="11">
                  <c:v>#N/A</c:v>
                </c:pt>
                <c:pt idx="12">
                  <c:v>#N/A</c:v>
                </c:pt>
                <c:pt idx="13">
                  <c:v>658</c:v>
                </c:pt>
                <c:pt idx="14">
                  <c:v>#N/A</c:v>
                </c:pt>
              </c:numCache>
            </c:numRef>
          </c:val>
          <c:smooth val="0"/>
          <c:extLst>
            <c:ext xmlns:c16="http://schemas.microsoft.com/office/drawing/2014/chart" uri="{C3380CC4-5D6E-409C-BE32-E72D297353CC}">
              <c16:uniqueId val="{00000008-CEB4-4B55-8660-F14D5F0E2F8C}"/>
            </c:ext>
          </c:extLst>
        </c:ser>
        <c:dLbls>
          <c:showLegendKey val="0"/>
          <c:showVal val="0"/>
          <c:showCatName val="0"/>
          <c:showSerName val="0"/>
          <c:showPercent val="0"/>
          <c:showBubbleSize val="0"/>
        </c:dLbls>
        <c:marker val="1"/>
        <c:smooth val="0"/>
        <c:axId val="230182864"/>
        <c:axId val="230181296"/>
      </c:lineChart>
      <c:catAx>
        <c:axId val="23018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81296"/>
        <c:crosses val="autoZero"/>
        <c:auto val="1"/>
        <c:lblAlgn val="ctr"/>
        <c:lblOffset val="100"/>
        <c:tickLblSkip val="1"/>
        <c:tickMarkSkip val="1"/>
        <c:noMultiLvlLbl val="0"/>
      </c:catAx>
      <c:valAx>
        <c:axId val="23018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8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62077</c:v>
                </c:pt>
                <c:pt idx="5">
                  <c:v>61398</c:v>
                </c:pt>
                <c:pt idx="8">
                  <c:v>60594</c:v>
                </c:pt>
                <c:pt idx="11">
                  <c:v>59587</c:v>
                </c:pt>
                <c:pt idx="14">
                  <c:v>57773</c:v>
                </c:pt>
              </c:numCache>
            </c:numRef>
          </c:val>
          <c:extLst>
            <c:ext xmlns:c16="http://schemas.microsoft.com/office/drawing/2014/chart" uri="{C3380CC4-5D6E-409C-BE32-E72D297353CC}">
              <c16:uniqueId val="{00000000-209E-4D3A-B709-63FB820127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18459</c:v>
                </c:pt>
                <c:pt idx="5">
                  <c:v>18716</c:v>
                </c:pt>
                <c:pt idx="8">
                  <c:v>19611</c:v>
                </c:pt>
                <c:pt idx="11">
                  <c:v>19801</c:v>
                </c:pt>
                <c:pt idx="14">
                  <c:v>20593</c:v>
                </c:pt>
              </c:numCache>
            </c:numRef>
          </c:val>
          <c:extLst>
            <c:ext xmlns:c16="http://schemas.microsoft.com/office/drawing/2014/chart" uri="{C3380CC4-5D6E-409C-BE32-E72D297353CC}">
              <c16:uniqueId val="{00000001-209E-4D3A-B709-63FB820127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12992</c:v>
                </c:pt>
                <c:pt idx="5">
                  <c:v>12940</c:v>
                </c:pt>
                <c:pt idx="8">
                  <c:v>13193</c:v>
                </c:pt>
                <c:pt idx="11">
                  <c:v>13870</c:v>
                </c:pt>
                <c:pt idx="14">
                  <c:v>15681</c:v>
                </c:pt>
              </c:numCache>
            </c:numRef>
          </c:val>
          <c:extLst>
            <c:ext xmlns:c16="http://schemas.microsoft.com/office/drawing/2014/chart" uri="{C3380CC4-5D6E-409C-BE32-E72D297353CC}">
              <c16:uniqueId val="{00000002-209E-4D3A-B709-63FB820127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9E-4D3A-B709-63FB820127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9E-4D3A-B709-63FB820127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1747</c:v>
                </c:pt>
                <c:pt idx="3">
                  <c:v>1280</c:v>
                </c:pt>
                <c:pt idx="6">
                  <c:v>869</c:v>
                </c:pt>
                <c:pt idx="9">
                  <c:v>1820</c:v>
                </c:pt>
                <c:pt idx="12">
                  <c:v>2168</c:v>
                </c:pt>
              </c:numCache>
            </c:numRef>
          </c:val>
          <c:extLst>
            <c:ext xmlns:c16="http://schemas.microsoft.com/office/drawing/2014/chart" uri="{C3380CC4-5D6E-409C-BE32-E72D297353CC}">
              <c16:uniqueId val="{00000005-209E-4D3A-B709-63FB820127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9399</c:v>
                </c:pt>
                <c:pt idx="3">
                  <c:v>9406</c:v>
                </c:pt>
                <c:pt idx="6">
                  <c:v>9637</c:v>
                </c:pt>
                <c:pt idx="9">
                  <c:v>9615</c:v>
                </c:pt>
                <c:pt idx="12">
                  <c:v>9677</c:v>
                </c:pt>
              </c:numCache>
            </c:numRef>
          </c:val>
          <c:extLst>
            <c:ext xmlns:c16="http://schemas.microsoft.com/office/drawing/2014/chart" uri="{C3380CC4-5D6E-409C-BE32-E72D297353CC}">
              <c16:uniqueId val="{00000006-209E-4D3A-B709-63FB820127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c:v>
                </c:pt>
                <c:pt idx="3">
                  <c:v>43</c:v>
                </c:pt>
                <c:pt idx="6">
                  <c:v>33</c:v>
                </c:pt>
                <c:pt idx="9">
                  <c:v>24</c:v>
                </c:pt>
                <c:pt idx="12">
                  <c:v>14</c:v>
                </c:pt>
              </c:numCache>
            </c:numRef>
          </c:val>
          <c:extLst>
            <c:ext xmlns:c16="http://schemas.microsoft.com/office/drawing/2014/chart" uri="{C3380CC4-5D6E-409C-BE32-E72D297353CC}">
              <c16:uniqueId val="{00000007-209E-4D3A-B709-63FB820127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32896</c:v>
                </c:pt>
                <c:pt idx="3">
                  <c:v>31685</c:v>
                </c:pt>
                <c:pt idx="6">
                  <c:v>28825</c:v>
                </c:pt>
                <c:pt idx="9">
                  <c:v>25371</c:v>
                </c:pt>
                <c:pt idx="12">
                  <c:v>22728</c:v>
                </c:pt>
              </c:numCache>
            </c:numRef>
          </c:val>
          <c:extLst>
            <c:ext xmlns:c16="http://schemas.microsoft.com/office/drawing/2014/chart" uri="{C3380CC4-5D6E-409C-BE32-E72D297353CC}">
              <c16:uniqueId val="{00000008-209E-4D3A-B709-63FB820127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3366</c:v>
                </c:pt>
                <c:pt idx="3">
                  <c:v>2968</c:v>
                </c:pt>
                <c:pt idx="6">
                  <c:v>2663</c:v>
                </c:pt>
                <c:pt idx="9">
                  <c:v>2219</c:v>
                </c:pt>
                <c:pt idx="12">
                  <c:v>1770</c:v>
                </c:pt>
              </c:numCache>
            </c:numRef>
          </c:val>
          <c:extLst>
            <c:ext xmlns:c16="http://schemas.microsoft.com/office/drawing/2014/chart" uri="{C3380CC4-5D6E-409C-BE32-E72D297353CC}">
              <c16:uniqueId val="{00000009-209E-4D3A-B709-63FB820127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45277</c:v>
                </c:pt>
                <c:pt idx="3">
                  <c:v>46832</c:v>
                </c:pt>
                <c:pt idx="6">
                  <c:v>47250</c:v>
                </c:pt>
                <c:pt idx="9">
                  <c:v>46791</c:v>
                </c:pt>
                <c:pt idx="12">
                  <c:v>46780</c:v>
                </c:pt>
              </c:numCache>
            </c:numRef>
          </c:val>
          <c:extLst>
            <c:ext xmlns:c16="http://schemas.microsoft.com/office/drawing/2014/chart" uri="{C3380CC4-5D6E-409C-BE32-E72D297353CC}">
              <c16:uniqueId val="{0000000A-209E-4D3A-B709-63FB82012771}"/>
            </c:ext>
          </c:extLst>
        </c:ser>
        <c:dLbls>
          <c:showLegendKey val="0"/>
          <c:showVal val="0"/>
          <c:showCatName val="0"/>
          <c:showSerName val="0"/>
          <c:showPercent val="0"/>
          <c:showBubbleSize val="0"/>
        </c:dLbls>
        <c:gapWidth val="100"/>
        <c:overlap val="100"/>
        <c:axId val="230180120"/>
        <c:axId val="225908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9E-4D3A-B709-63FB82012771}"/>
            </c:ext>
          </c:extLst>
        </c:ser>
        <c:dLbls>
          <c:showLegendKey val="0"/>
          <c:showVal val="0"/>
          <c:showCatName val="0"/>
          <c:showSerName val="0"/>
          <c:showPercent val="0"/>
          <c:showBubbleSize val="0"/>
        </c:dLbls>
        <c:marker val="1"/>
        <c:smooth val="0"/>
        <c:axId val="230180120"/>
        <c:axId val="225908088"/>
      </c:lineChart>
      <c:catAx>
        <c:axId val="23018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908088"/>
        <c:crosses val="autoZero"/>
        <c:auto val="1"/>
        <c:lblAlgn val="ctr"/>
        <c:lblOffset val="100"/>
        <c:tickLblSkip val="1"/>
        <c:tickMarkSkip val="1"/>
        <c:noMultiLvlLbl val="0"/>
      </c:catAx>
      <c:valAx>
        <c:axId val="22590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8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7859</c:v>
                </c:pt>
                <c:pt idx="1">
                  <c:v>8159</c:v>
                </c:pt>
                <c:pt idx="2">
                  <c:v>9759</c:v>
                </c:pt>
              </c:numCache>
            </c:numRef>
          </c:val>
          <c:extLst>
            <c:ext xmlns:c16="http://schemas.microsoft.com/office/drawing/2014/chart" uri="{C3380CC4-5D6E-409C-BE32-E72D297353CC}">
              <c16:uniqueId val="{00000000-E672-485D-8398-CD0B0DD0BD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2309</c:v>
                </c:pt>
                <c:pt idx="1">
                  <c:v>2309</c:v>
                </c:pt>
                <c:pt idx="2">
                  <c:v>2310</c:v>
                </c:pt>
              </c:numCache>
            </c:numRef>
          </c:val>
          <c:extLst>
            <c:ext xmlns:c16="http://schemas.microsoft.com/office/drawing/2014/chart" uri="{C3380CC4-5D6E-409C-BE32-E72D297353CC}">
              <c16:uniqueId val="{00000001-E672-485D-8398-CD0B0DD0BD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1669</c:v>
                </c:pt>
                <c:pt idx="1">
                  <c:v>1832</c:v>
                </c:pt>
                <c:pt idx="2">
                  <c:v>1895</c:v>
                </c:pt>
              </c:numCache>
            </c:numRef>
          </c:val>
          <c:extLst>
            <c:ext xmlns:c16="http://schemas.microsoft.com/office/drawing/2014/chart" uri="{C3380CC4-5D6E-409C-BE32-E72D297353CC}">
              <c16:uniqueId val="{00000002-E672-485D-8398-CD0B0DD0BD5B}"/>
            </c:ext>
          </c:extLst>
        </c:ser>
        <c:dLbls>
          <c:showLegendKey val="0"/>
          <c:showVal val="0"/>
          <c:showCatName val="0"/>
          <c:showSerName val="0"/>
          <c:showPercent val="0"/>
          <c:showBubbleSize val="0"/>
        </c:dLbls>
        <c:gapWidth val="120"/>
        <c:overlap val="100"/>
        <c:axId val="502007792"/>
        <c:axId val="502005832"/>
      </c:barChart>
      <c:catAx>
        <c:axId val="50200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005832"/>
        <c:crosses val="autoZero"/>
        <c:auto val="1"/>
        <c:lblAlgn val="ctr"/>
        <c:lblOffset val="100"/>
        <c:tickLblSkip val="1"/>
        <c:tickMarkSkip val="1"/>
        <c:noMultiLvlLbl val="0"/>
      </c:catAx>
      <c:valAx>
        <c:axId val="502005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00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過去に市債発行を抑制してきたことから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年度まで元利償還金の決算額は低調に推移していたが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公共施設の老朽化対策等により市債発行が増加し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計画的な財政運営に取り組み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基金残高の確保と繰上償還等により財政の健全性維持に努め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満期一括償還地方債の起債はなし。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下水道事業会計への準元利償還金（繰出金）の減少等により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の現在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、ほぼ横ばい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公共施設の老朽化対策等で市債発行が増加することが予想されるため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繰上償還等により適正な市債管理を行うとともに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収支バランスの取れた財政運営により基金残高を確保し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健全性の維持に努める。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三重県鈴鹿市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公共施設整備基金については取崩しを行わず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基金全体としては前年度と比較すると増額となった。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財政調整基金の残高を確保しつつ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公共施設の老朽化対策等に備える。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公共施設整備基金：公共施設整備のための基金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すずか応援基金：すずか応援寄附金（ふるさと納税）を寄附者の意向に応じた事業の財源とするための基金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森林環境基金：森林環境譲与税を積み立て、間伐や人材育成・担い手の確保、木材利用の促進等に活用するための基金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緑の基金：街路や公共施設の緑化のための基金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みえ森と緑基金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みえ森と緑の県民税を積み立て、みえ森と緑の県民税の趣旨に則った事業に活用するための基金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すずか応援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：寄附者の意向に応じた事業の財源として充当するための約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年度に受領したすずか応援寄附金（ふるさと納税）を約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前年度と比較すると約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公共施設整備基金：公共施設等の施設整備に対応するため適宜取崩しを行う。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取り崩しを行わず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億円積み立てたことにより総額としては増加している。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公共施設の老朽化対策等に多額の費用を要する見込みであり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財政調整基金の取崩しにより収支バランスを維持する状況が想定されるため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中長期的には減少する見込みである。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行財政改革や公共施設マネジメントの推進等により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計画的な財政運営を行い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財政調整基金の適正額を確保していく必要がある。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取崩しを行わなかったことにより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横ばいで推移した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公共施設の老朽化対策等により増加が見込まれる市債発行の抑制に取り組むという観点から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計画的に活用していく。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196,461
187,394
194.46
73,565,101
72,262,247
947,843
39,784,572
46,780,156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基準財政需要額が高齢者保健福祉費における単位費用の増による増加の方が、基準財政収入額の市町村民税及び固定資産税の増による増加を上回ったため、財政力指数としては前年度より微減となった。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8060</xdr:rowOff>
    </xdr:from>
    <xdr:ext cx="762000" cy="259045"/>
    <xdr:sp macro="" textlink="">
      <xdr:nvSpPr>
        <xdr:cNvPr id="70"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117475</xdr:rowOff>
    </xdr:to>
    <xdr:cxnSp macro="">
      <xdr:nvCxnSpPr>
        <xdr:cNvPr id="72" name="直線コネクタ 71"/>
        <xdr:cNvCxnSpPr/>
      </xdr:nvCxnSpPr>
      <xdr:spPr>
        <a:xfrm>
          <a:off x="3225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74" name="テキスト ボックス 73"/>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xdr:cNvCxnSpPr/>
      </xdr:nvCxnSpPr>
      <xdr:spPr>
        <a:xfrm flipV="1">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21819</xdr:rowOff>
    </xdr:from>
    <xdr:ext cx="762000" cy="259045"/>
    <xdr:sp macro="" textlink="">
      <xdr:nvSpPr>
        <xdr:cNvPr id="77" name="テキスト ボックス 76"/>
        <xdr:cNvSpPr txBox="1"/>
      </xdr:nvSpPr>
      <xdr:spPr>
        <a:xfrm>
          <a:off x="2844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的経費充当一般財源の光熱水費等が増額したことにより物件費や、市立体育館施設及び清掃センター施設改修等に係る地方債償還額が増額したことにより公債費が増加し、経常的に収入される一般財源については地方消費税交付金及び普通交付税は増額しているが、それを上回る臨時財政対策債の減額があったことから減少したため、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ポイント増加し、全国平均と同等となったが、類似団体平均との差は拡大した。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今後も地方税の税収確保に努めるとともに、経常経費の縮減にも努める。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65</xdr:row>
      <xdr:rowOff>85090</xdr:rowOff>
    </xdr:to>
    <xdr:cxnSp macro="">
      <xdr:nvCxnSpPr>
        <xdr:cNvPr id="130" name="直線コネクタ 129"/>
        <xdr:cNvCxnSpPr/>
      </xdr:nvCxnSpPr>
      <xdr:spPr>
        <a:xfrm>
          <a:off x="4114800" y="1093012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65</xdr:row>
      <xdr:rowOff>94742</xdr:rowOff>
    </xdr:to>
    <xdr:cxnSp macro="">
      <xdr:nvCxnSpPr>
        <xdr:cNvPr id="133" name="直線コネクタ 132"/>
        <xdr:cNvCxnSpPr/>
      </xdr:nvCxnSpPr>
      <xdr:spPr>
        <a:xfrm flipV="1">
          <a:off x="3225800" y="1093012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35" name="テキスト ボックス 134"/>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94742</xdr:rowOff>
    </xdr:to>
    <xdr:cxnSp macro="">
      <xdr:nvCxnSpPr>
        <xdr:cNvPr id="136" name="直線コネクタ 135"/>
        <xdr:cNvCxnSpPr/>
      </xdr:nvCxnSpPr>
      <xdr:spPr>
        <a:xfrm>
          <a:off x="2336800" y="110749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143002</xdr:rowOff>
    </xdr:to>
    <xdr:cxnSp macro="">
      <xdr:nvCxnSpPr>
        <xdr:cNvPr id="139" name="直線コネクタ 138"/>
        <xdr:cNvCxnSpPr/>
      </xdr:nvCxnSpPr>
      <xdr:spPr>
        <a:xfrm flipV="1">
          <a:off x="1447800" y="1107490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3" name="テキスト ボックス 142"/>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9" name="楕円 148"/>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0"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3" name="楕円 152"/>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4" name="テキスト ボックス 153"/>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5" name="楕円 154"/>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6" name="テキスト ボックス 155"/>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7" name="楕円 156"/>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8" name="テキスト ボックス 157"/>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と比較して、人件費は減少しているが、プレミアム付デジタル商品券発行事業や学校給食費の公会計化による食材調達費等の物件費の増加の方が上回ったため、全体数値は増額となっているものの、類似団体や全国、三重県平均と比べてと低い値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引き続き定員管理や給与の適正化、事務事業の見直し等を実施し、全体の経費削減に努める。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93697</xdr:rowOff>
    </xdr:from>
    <xdr:to>
      <xdr:col>23</xdr:col>
      <xdr:colOff>133350</xdr:colOff>
      <xdr:row>83</xdr:row>
      <xdr:rowOff>143948</xdr:rowOff>
    </xdr:to>
    <xdr:cxnSp macro="">
      <xdr:nvCxnSpPr>
        <xdr:cNvPr id="193" name="直線コネクタ 192"/>
        <xdr:cNvCxnSpPr/>
      </xdr:nvCxnSpPr>
      <xdr:spPr>
        <a:xfrm>
          <a:off x="4114800" y="14324047"/>
          <a:ext cx="838200" cy="5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4" name="人件費・物件費等の状況平均値テキスト"/>
        <xdr:cNvSpPr txBox="1"/>
      </xdr:nvSpPr>
      <xdr:spPr>
        <a:xfrm>
          <a:off x="5041900" y="1452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93697</xdr:rowOff>
    </xdr:from>
    <xdr:to>
      <xdr:col>19</xdr:col>
      <xdr:colOff>133350</xdr:colOff>
      <xdr:row>83</xdr:row>
      <xdr:rowOff>94862</xdr:rowOff>
    </xdr:to>
    <xdr:cxnSp macro="">
      <xdr:nvCxnSpPr>
        <xdr:cNvPr id="196" name="直線コネクタ 195"/>
        <xdr:cNvCxnSpPr/>
      </xdr:nvCxnSpPr>
      <xdr:spPr>
        <a:xfrm flipV="1">
          <a:off x="3225800" y="14324047"/>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198" name="テキスト ボックス 197"/>
        <xdr:cNvSpPr txBox="1"/>
      </xdr:nvSpPr>
      <xdr:spPr>
        <a:xfrm>
          <a:off x="3733800" y="145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132900</xdr:rowOff>
    </xdr:from>
    <xdr:to>
      <xdr:col>15</xdr:col>
      <xdr:colOff>82550</xdr:colOff>
      <xdr:row>83</xdr:row>
      <xdr:rowOff>94862</xdr:rowOff>
    </xdr:to>
    <xdr:cxnSp macro="">
      <xdr:nvCxnSpPr>
        <xdr:cNvPr id="199" name="直線コネクタ 198"/>
        <xdr:cNvCxnSpPr/>
      </xdr:nvCxnSpPr>
      <xdr:spPr>
        <a:xfrm>
          <a:off x="2336800" y="14020350"/>
          <a:ext cx="889000" cy="3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xdr:cNvSpPr txBox="1"/>
      </xdr:nvSpPr>
      <xdr:spPr>
        <a:xfrm>
          <a:off x="2844800" y="140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53150</xdr:rowOff>
    </xdr:from>
    <xdr:to>
      <xdr:col>11</xdr:col>
      <xdr:colOff>31750</xdr:colOff>
      <xdr:row>81</xdr:row>
      <xdr:rowOff>132900</xdr:rowOff>
    </xdr:to>
    <xdr:cxnSp macro="">
      <xdr:nvCxnSpPr>
        <xdr:cNvPr id="202" name="直線コネクタ 201"/>
        <xdr:cNvCxnSpPr/>
      </xdr:nvCxnSpPr>
      <xdr:spPr>
        <a:xfrm>
          <a:off x="1447800" y="13940600"/>
          <a:ext cx="889000" cy="7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113957</xdr:rowOff>
    </xdr:from>
    <xdr:ext cx="762000" cy="259045"/>
    <xdr:sp macro="" textlink="">
      <xdr:nvSpPr>
        <xdr:cNvPr id="204" name="テキスト ボックス 203"/>
        <xdr:cNvSpPr txBox="1"/>
      </xdr:nvSpPr>
      <xdr:spPr>
        <a:xfrm>
          <a:off x="1955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16894</xdr:rowOff>
    </xdr:from>
    <xdr:ext cx="762000" cy="259045"/>
    <xdr:sp macro="" textlink="">
      <xdr:nvSpPr>
        <xdr:cNvPr id="206" name="テキスト ボックス 205"/>
        <xdr:cNvSpPr txBox="1"/>
      </xdr:nvSpPr>
      <xdr:spPr>
        <a:xfrm>
          <a:off x="1066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93148</xdr:rowOff>
    </xdr:from>
    <xdr:to>
      <xdr:col>23</xdr:col>
      <xdr:colOff>184150</xdr:colOff>
      <xdr:row>84</xdr:row>
      <xdr:rowOff>23298</xdr:rowOff>
    </xdr:to>
    <xdr:sp macro="" textlink="">
      <xdr:nvSpPr>
        <xdr:cNvPr id="212" name="楕円 211"/>
        <xdr:cNvSpPr/>
      </xdr:nvSpPr>
      <xdr:spPr>
        <a:xfrm>
          <a:off x="4902200" y="143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109675</xdr:rowOff>
    </xdr:from>
    <xdr:ext cx="762000" cy="259045"/>
    <xdr:sp macro="" textlink="">
      <xdr:nvSpPr>
        <xdr:cNvPr id="213" name="人件費・物件費等の状況該当値テキスト"/>
        <xdr:cNvSpPr txBox="1"/>
      </xdr:nvSpPr>
      <xdr:spPr>
        <a:xfrm>
          <a:off x="5041900" y="141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42897</xdr:rowOff>
    </xdr:from>
    <xdr:to>
      <xdr:col>19</xdr:col>
      <xdr:colOff>184150</xdr:colOff>
      <xdr:row>83</xdr:row>
      <xdr:rowOff>144497</xdr:rowOff>
    </xdr:to>
    <xdr:sp macro="" textlink="">
      <xdr:nvSpPr>
        <xdr:cNvPr id="214" name="楕円 213"/>
        <xdr:cNvSpPr/>
      </xdr:nvSpPr>
      <xdr:spPr>
        <a:xfrm>
          <a:off x="4064000" y="142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154674</xdr:rowOff>
    </xdr:from>
    <xdr:ext cx="736600" cy="259045"/>
    <xdr:sp macro="" textlink="">
      <xdr:nvSpPr>
        <xdr:cNvPr id="215" name="テキスト ボックス 214"/>
        <xdr:cNvSpPr txBox="1"/>
      </xdr:nvSpPr>
      <xdr:spPr>
        <a:xfrm>
          <a:off x="3733800" y="14042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44062</xdr:rowOff>
    </xdr:from>
    <xdr:to>
      <xdr:col>15</xdr:col>
      <xdr:colOff>133350</xdr:colOff>
      <xdr:row>83</xdr:row>
      <xdr:rowOff>145662</xdr:rowOff>
    </xdr:to>
    <xdr:sp macro="" textlink="">
      <xdr:nvSpPr>
        <xdr:cNvPr id="216" name="楕円 215"/>
        <xdr:cNvSpPr/>
      </xdr:nvSpPr>
      <xdr:spPr>
        <a:xfrm>
          <a:off x="3175000" y="142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130439</xdr:rowOff>
    </xdr:from>
    <xdr:ext cx="762000" cy="259045"/>
    <xdr:sp macro="" textlink="">
      <xdr:nvSpPr>
        <xdr:cNvPr id="217" name="テキスト ボックス 216"/>
        <xdr:cNvSpPr txBox="1"/>
      </xdr:nvSpPr>
      <xdr:spPr>
        <a:xfrm>
          <a:off x="2844800" y="1436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82100</xdr:rowOff>
    </xdr:from>
    <xdr:to>
      <xdr:col>11</xdr:col>
      <xdr:colOff>82550</xdr:colOff>
      <xdr:row>82</xdr:row>
      <xdr:rowOff>12250</xdr:rowOff>
    </xdr:to>
    <xdr:sp macro="" textlink="">
      <xdr:nvSpPr>
        <xdr:cNvPr id="218" name="楕円 217"/>
        <xdr:cNvSpPr/>
      </xdr:nvSpPr>
      <xdr:spPr>
        <a:xfrm>
          <a:off x="2286000" y="139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22427</xdr:rowOff>
    </xdr:from>
    <xdr:ext cx="762000" cy="259045"/>
    <xdr:sp macro="" textlink="">
      <xdr:nvSpPr>
        <xdr:cNvPr id="219" name="テキスト ボックス 218"/>
        <xdr:cNvSpPr txBox="1"/>
      </xdr:nvSpPr>
      <xdr:spPr>
        <a:xfrm>
          <a:off x="1955800" y="137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2350</xdr:rowOff>
    </xdr:from>
    <xdr:to>
      <xdr:col>7</xdr:col>
      <xdr:colOff>31750</xdr:colOff>
      <xdr:row>81</xdr:row>
      <xdr:rowOff>103950</xdr:rowOff>
    </xdr:to>
    <xdr:sp macro="" textlink="">
      <xdr:nvSpPr>
        <xdr:cNvPr id="220" name="楕円 219"/>
        <xdr:cNvSpPr/>
      </xdr:nvSpPr>
      <xdr:spPr>
        <a:xfrm>
          <a:off x="1397000" y="138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114127</xdr:rowOff>
    </xdr:from>
    <xdr:ext cx="762000" cy="259045"/>
    <xdr:sp macro="" textlink="">
      <xdr:nvSpPr>
        <xdr:cNvPr id="221" name="テキスト ボックス 220"/>
        <xdr:cNvSpPr txBox="1"/>
      </xdr:nvSpPr>
      <xdr:spPr>
        <a:xfrm>
          <a:off x="1066800" y="136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ポイント差まで改善しており、類似団体の平均値以上に減少傾向が続いている。要因としては、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級以上の職員数および割合が年々少なくなっていることがあげられるが、依然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を超えており、全国平均と比較しても高い値となっている。「初任給高」であることと、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級以上の職員割合が、国と比較して多いことが考えられるが、ここ数年の指数が減少傾向であることから、今後の推移を見ながら、引き続き給料の適正水準化に努める。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2539</xdr:rowOff>
    </xdr:to>
    <xdr:cxnSp macro="">
      <xdr:nvCxnSpPr>
        <xdr:cNvPr id="253" name="直線コネクタ 252"/>
        <xdr:cNvCxnSpPr/>
      </xdr:nvCxnSpPr>
      <xdr:spPr>
        <a:xfrm flipV="1">
          <a:off x="16179800" y="148945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56" name="直線コネクタ 255"/>
        <xdr:cNvCxnSpPr/>
      </xdr:nvCxnSpPr>
      <xdr:spPr>
        <a:xfrm flipV="1">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123189</xdr:rowOff>
    </xdr:to>
    <xdr:cxnSp macro="">
      <xdr:nvCxnSpPr>
        <xdr:cNvPr id="259" name="直線コネクタ 258"/>
        <xdr:cNvCxnSpPr/>
      </xdr:nvCxnSpPr>
      <xdr:spPr>
        <a:xfrm flipV="1">
          <a:off x="14401800" y="149669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1" name="テキスト ボックス 260"/>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168911</xdr:rowOff>
    </xdr:to>
    <xdr:cxnSp macro="">
      <xdr:nvCxnSpPr>
        <xdr:cNvPr id="262" name="直線コネクタ 261"/>
        <xdr:cNvCxnSpPr/>
      </xdr:nvCxnSpPr>
      <xdr:spPr>
        <a:xfrm flipV="1">
          <a:off x="13512800" y="1503933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4" name="テキスト ボックス 263"/>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6" name="テキスト ボックス 265"/>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2" name="楕円 271"/>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3"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4" name="楕円 273"/>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5" name="テキスト ボックス 274"/>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8" name="楕円 277"/>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9" name="テキスト ボックス 278"/>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0" name="楕円 279"/>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1" name="テキスト ボックス 280"/>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若干の変動は見られるもののほぼ横ばいの傾向が続いている。類似団体内の数値としては平均値より低い値となっており、全国及び三重県平均数値と比較しても低い値である。今後も、事務事業の見直しと適正人員の配置、短時間勤務再任用職員及び会計年度任用職員の活用、行政サービスの担い手最適化の検討等により、引き続き職員の削減を図ることのできる部分においては削減を継続する一方で、今後見込まれる新たな行政需要に対しては、施策の着実な実現を図るため、必要かつ適正な人員配置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129963</xdr:rowOff>
    </xdr:to>
    <xdr:cxnSp macro="">
      <xdr:nvCxnSpPr>
        <xdr:cNvPr id="316" name="直線コネクタ 315"/>
        <xdr:cNvCxnSpPr/>
      </xdr:nvCxnSpPr>
      <xdr:spPr>
        <a:xfrm>
          <a:off x="16179800" y="103847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xdr:cNvSpPr txBox="1"/>
      </xdr:nvSpPr>
      <xdr:spPr>
        <a:xfrm>
          <a:off x="17106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97790</xdr:rowOff>
    </xdr:to>
    <xdr:cxnSp macro="">
      <xdr:nvCxnSpPr>
        <xdr:cNvPr id="319" name="直線コネクタ 318"/>
        <xdr:cNvCxnSpPr/>
      </xdr:nvCxnSpPr>
      <xdr:spPr>
        <a:xfrm>
          <a:off x="15290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49530</xdr:rowOff>
    </xdr:to>
    <xdr:cxnSp macro="">
      <xdr:nvCxnSpPr>
        <xdr:cNvPr id="322" name="直線コネクタ 321"/>
        <xdr:cNvCxnSpPr/>
      </xdr:nvCxnSpPr>
      <xdr:spPr>
        <a:xfrm>
          <a:off x="14401800" y="102963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24" name="テキスト ボックス 323"/>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60</xdr:row>
      <xdr:rowOff>9313</xdr:rowOff>
    </xdr:to>
    <xdr:cxnSp macro="">
      <xdr:nvCxnSpPr>
        <xdr:cNvPr id="325" name="直線コネクタ 324"/>
        <xdr:cNvCxnSpPr/>
      </xdr:nvCxnSpPr>
      <xdr:spPr>
        <a:xfrm>
          <a:off x="13512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27" name="テキスト ボックス 326"/>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66481</xdr:rowOff>
    </xdr:from>
    <xdr:ext cx="762000" cy="259045"/>
    <xdr:sp macro="" textlink="">
      <xdr:nvSpPr>
        <xdr:cNvPr id="329" name="テキスト ボックス 328"/>
        <xdr:cNvSpPr txBox="1"/>
      </xdr:nvSpPr>
      <xdr:spPr>
        <a:xfrm>
          <a:off x="13131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5" name="楕円 334"/>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6"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37" name="楕円 336"/>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38" name="テキスト ボックス 337"/>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39" name="楕円 338"/>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0" name="テキスト ボックス 33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1" name="楕円 340"/>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2" name="テキスト ボックス 341"/>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3" name="楕円 342"/>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4" name="テキスト ボックス 343"/>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ここ数年は地方債発行を抑制してきたことや繰上償還等により、市債残高の増加を抑えることができている。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今後は、公共施設の老朽化対策等により、大規模改修事業が複数控えているが、保有量や運営管理の適正化など公共施設マネジメントの推進により、市債発行額や市債残高の急増を防止していく。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56243</xdr:rowOff>
    </xdr:to>
    <xdr:cxnSp macro="">
      <xdr:nvCxnSpPr>
        <xdr:cNvPr id="379" name="直線コネクタ 378"/>
        <xdr:cNvCxnSpPr/>
      </xdr:nvCxnSpPr>
      <xdr:spPr>
        <a:xfrm>
          <a:off x="16179800" y="65483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56243</xdr:rowOff>
    </xdr:to>
    <xdr:cxnSp macro="">
      <xdr:nvCxnSpPr>
        <xdr:cNvPr id="382" name="直線コネクタ 381"/>
        <xdr:cNvCxnSpPr/>
      </xdr:nvCxnSpPr>
      <xdr:spPr>
        <a:xfrm flipV="1">
          <a:off x="15290800" y="654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4" name="テキスト ボックス 383"/>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39</xdr:row>
      <xdr:rowOff>11188</xdr:rowOff>
    </xdr:to>
    <xdr:cxnSp macro="">
      <xdr:nvCxnSpPr>
        <xdr:cNvPr id="385" name="直線コネクタ 384"/>
        <xdr:cNvCxnSpPr/>
      </xdr:nvCxnSpPr>
      <xdr:spPr>
        <a:xfrm flipV="1">
          <a:off x="14401800" y="65713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87" name="テキスト ボックス 386"/>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103112</xdr:rowOff>
    </xdr:to>
    <xdr:cxnSp macro="">
      <xdr:nvCxnSpPr>
        <xdr:cNvPr id="388" name="直線コネクタ 387"/>
        <xdr:cNvCxnSpPr/>
      </xdr:nvCxnSpPr>
      <xdr:spPr>
        <a:xfrm flipV="1">
          <a:off x="13512800" y="669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392" name="テキスト ボックス 391"/>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398" name="楕円 397"/>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399"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0" name="楕円 399"/>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1" name="テキスト ボックス 400"/>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2" name="楕円 40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3" name="テキスト ボックス 40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04" name="楕円 403"/>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05" name="テキスト ボックス 404"/>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52312</xdr:rowOff>
    </xdr:from>
    <xdr:to>
      <xdr:col>64</xdr:col>
      <xdr:colOff>152400</xdr:colOff>
      <xdr:row>39</xdr:row>
      <xdr:rowOff>153912</xdr:rowOff>
    </xdr:to>
    <xdr:sp macro="" textlink="">
      <xdr:nvSpPr>
        <xdr:cNvPr id="406" name="楕円 405"/>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164089</xdr:rowOff>
    </xdr:from>
    <xdr:ext cx="762000" cy="259045"/>
    <xdr:sp macro="" textlink="">
      <xdr:nvSpPr>
        <xdr:cNvPr id="407" name="テキスト ボックス 406"/>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下水道事業会計への準元利償還金（繰出金）の減少や都市計画税が充当される公債費の増加等により、昨年度に引き続き、充当可能財源等が将来負担額を上回り、比率は算定されなかった。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大きく下回っているものの、今後は公共施設の老朽化対策等により市債発行額が増加し、市債残高も増額すると予想されるため、基金残高の確保と市債発行抑制により財政の健全性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0" name="フローチャート: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1" name="フローチャート: 判断 440"/>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2" name="テキスト ボックス 441"/>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3" name="フローチャート: 判断 442"/>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4" name="テキスト ボックス 443"/>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5" name="フローチャート: 判断 444"/>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46" name="テキスト ボックス 445"/>
        <xdr:cNvSpPr txBox="1"/>
      </xdr:nvSpPr>
      <xdr:spPr>
        <a:xfrm>
          <a:off x="14020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7" name="フローチャート: 判断 446"/>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48" name="テキスト ボックス 447"/>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196,461
187,394
194.46
73,565,101
72,262,247
947,843
39,784,572
46,780,156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給与水準の高い年齢層の割合が高いことから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類似団体や全国</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三重県平均と比べても高い値となっている。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事務事業の見直しと適正人員の配置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行政サービスの担い手最適化の検討等により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引き続き人件費の削減に努める。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40</xdr:row>
      <xdr:rowOff>121557</xdr:rowOff>
    </xdr:to>
    <xdr:cxnSp macro="">
      <xdr:nvCxnSpPr>
        <xdr:cNvPr id="63" name="直線コネクタ 62"/>
        <xdr:cNvCxnSpPr/>
      </xdr:nvCxnSpPr>
      <xdr:spPr>
        <a:xfrm flipV="1">
          <a:off x="4826000" y="57821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93634</xdr:rowOff>
    </xdr:from>
    <xdr:ext cx="762000" cy="259045"/>
    <xdr:sp macro="" textlink="">
      <xdr:nvSpPr>
        <xdr:cNvPr id="64" name="人件費最小値テキスト"/>
        <xdr:cNvSpPr txBox="1"/>
      </xdr:nvSpPr>
      <xdr:spPr>
        <a:xfrm>
          <a:off x="4914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121557</xdr:rowOff>
    </xdr:from>
    <xdr:to>
      <xdr:col>24</xdr:col>
      <xdr:colOff>114300</xdr:colOff>
      <xdr:row>40</xdr:row>
      <xdr:rowOff>121557</xdr:rowOff>
    </xdr:to>
    <xdr:cxnSp macro="">
      <xdr:nvCxnSpPr>
        <xdr:cNvPr id="65" name="直線コネクタ 64"/>
        <xdr:cNvCxnSpPr/>
      </xdr:nvCxnSpPr>
      <xdr:spPr>
        <a:xfrm>
          <a:off x="4737100" y="69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99785</xdr:rowOff>
    </xdr:from>
    <xdr:to>
      <xdr:col>24</xdr:col>
      <xdr:colOff>25400</xdr:colOff>
      <xdr:row>40</xdr:row>
      <xdr:rowOff>121557</xdr:rowOff>
    </xdr:to>
    <xdr:cxnSp macro="">
      <xdr:nvCxnSpPr>
        <xdr:cNvPr id="68" name="直線コネクタ 67"/>
        <xdr:cNvCxnSpPr/>
      </xdr:nvCxnSpPr>
      <xdr:spPr>
        <a:xfrm>
          <a:off x="3987800" y="6957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163484</xdr:rowOff>
    </xdr:from>
    <xdr:ext cx="762000" cy="259045"/>
    <xdr:sp macro="" textlink="">
      <xdr:nvSpPr>
        <xdr:cNvPr id="69" name="人件費平均値テキスト"/>
        <xdr:cNvSpPr txBox="1"/>
      </xdr:nvSpPr>
      <xdr:spPr>
        <a:xfrm>
          <a:off x="4914900" y="616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70" name="フローチャート: 判断 69"/>
        <xdr:cNvSpPr/>
      </xdr:nvSpPr>
      <xdr:spPr>
        <a:xfrm>
          <a:off x="47752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99785</xdr:rowOff>
    </xdr:from>
    <xdr:to>
      <xdr:col>19</xdr:col>
      <xdr:colOff>187325</xdr:colOff>
      <xdr:row>41</xdr:row>
      <xdr:rowOff>113393</xdr:rowOff>
    </xdr:to>
    <xdr:cxnSp macro="">
      <xdr:nvCxnSpPr>
        <xdr:cNvPr id="71" name="直線コネクタ 70"/>
        <xdr:cNvCxnSpPr/>
      </xdr:nvCxnSpPr>
      <xdr:spPr>
        <a:xfrm flipV="1">
          <a:off x="3098800" y="6957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41</xdr:row>
      <xdr:rowOff>113393</xdr:rowOff>
    </xdr:to>
    <xdr:cxnSp macro="">
      <xdr:nvCxnSpPr>
        <xdr:cNvPr id="74" name="直線コネクタ 73"/>
        <xdr:cNvCxnSpPr/>
      </xdr:nvCxnSpPr>
      <xdr:spPr>
        <a:xfrm>
          <a:off x="2209800" y="67400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62593</xdr:rowOff>
    </xdr:from>
    <xdr:to>
      <xdr:col>15</xdr:col>
      <xdr:colOff>149225</xdr:colOff>
      <xdr:row>37</xdr:row>
      <xdr:rowOff>164193</xdr:rowOff>
    </xdr:to>
    <xdr:sp macro="" textlink="">
      <xdr:nvSpPr>
        <xdr:cNvPr id="75" name="フローチャート: 判断 74"/>
        <xdr:cNvSpPr/>
      </xdr:nvSpPr>
      <xdr:spPr>
        <a:xfrm>
          <a:off x="3048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2920</xdr:rowOff>
    </xdr:from>
    <xdr:ext cx="762000" cy="259045"/>
    <xdr:sp macro="" textlink="">
      <xdr:nvSpPr>
        <xdr:cNvPr id="76" name="テキスト ボックス 75"/>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39</xdr:row>
      <xdr:rowOff>75293</xdr:rowOff>
    </xdr:to>
    <xdr:cxnSp macro="">
      <xdr:nvCxnSpPr>
        <xdr:cNvPr id="77" name="直線コネクタ 76"/>
        <xdr:cNvCxnSpPr/>
      </xdr:nvCxnSpPr>
      <xdr:spPr>
        <a:xfrm flipV="1">
          <a:off x="1320800" y="6740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80" name="フローチャート: 判断 79"/>
        <xdr:cNvSpPr/>
      </xdr:nvSpPr>
      <xdr:spPr>
        <a:xfrm>
          <a:off x="1270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128105</xdr:rowOff>
    </xdr:from>
    <xdr:ext cx="762000" cy="259045"/>
    <xdr:sp macro="" textlink="">
      <xdr:nvSpPr>
        <xdr:cNvPr id="81" name="テキスト ボックス 80"/>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70757</xdr:rowOff>
    </xdr:from>
    <xdr:to>
      <xdr:col>24</xdr:col>
      <xdr:colOff>76200</xdr:colOff>
      <xdr:row>41</xdr:row>
      <xdr:rowOff>907</xdr:rowOff>
    </xdr:to>
    <xdr:sp macro="" textlink="">
      <xdr:nvSpPr>
        <xdr:cNvPr id="87" name="楕円 86"/>
        <xdr:cNvSpPr/>
      </xdr:nvSpPr>
      <xdr:spPr>
        <a:xfrm>
          <a:off x="47752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150784</xdr:rowOff>
    </xdr:from>
    <xdr:ext cx="762000" cy="259045"/>
    <xdr:sp macro="" textlink="">
      <xdr:nvSpPr>
        <xdr:cNvPr id="88" name="人件費該当値テキスト"/>
        <xdr:cNvSpPr txBox="1"/>
      </xdr:nvSpPr>
      <xdr:spPr>
        <a:xfrm>
          <a:off x="4914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48985</xdr:rowOff>
    </xdr:from>
    <xdr:to>
      <xdr:col>20</xdr:col>
      <xdr:colOff>38100</xdr:colOff>
      <xdr:row>40</xdr:row>
      <xdr:rowOff>150585</xdr:rowOff>
    </xdr:to>
    <xdr:sp macro="" textlink="">
      <xdr:nvSpPr>
        <xdr:cNvPr id="89" name="楕円 88"/>
        <xdr:cNvSpPr/>
      </xdr:nvSpPr>
      <xdr:spPr>
        <a:xfrm>
          <a:off x="3937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135362</xdr:rowOff>
    </xdr:from>
    <xdr:ext cx="736600" cy="259045"/>
    <xdr:sp macro="" textlink="">
      <xdr:nvSpPr>
        <xdr:cNvPr id="90" name="テキスト ボックス 89"/>
        <xdr:cNvSpPr txBox="1"/>
      </xdr:nvSpPr>
      <xdr:spPr>
        <a:xfrm>
          <a:off x="3606800" y="69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62593</xdr:rowOff>
    </xdr:from>
    <xdr:to>
      <xdr:col>15</xdr:col>
      <xdr:colOff>149225</xdr:colOff>
      <xdr:row>41</xdr:row>
      <xdr:rowOff>164193</xdr:rowOff>
    </xdr:to>
    <xdr:sp macro="" textlink="">
      <xdr:nvSpPr>
        <xdr:cNvPr id="91" name="楕円 90"/>
        <xdr:cNvSpPr/>
      </xdr:nvSpPr>
      <xdr:spPr>
        <a:xfrm>
          <a:off x="3048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148970</xdr:rowOff>
    </xdr:from>
    <xdr:ext cx="762000" cy="259045"/>
    <xdr:sp macro="" textlink="">
      <xdr:nvSpPr>
        <xdr:cNvPr id="92" name="テキスト ボックス 91"/>
        <xdr:cNvSpPr txBox="1"/>
      </xdr:nvSpPr>
      <xdr:spPr>
        <a:xfrm>
          <a:off x="2717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24493</xdr:rowOff>
    </xdr:from>
    <xdr:to>
      <xdr:col>6</xdr:col>
      <xdr:colOff>171450</xdr:colOff>
      <xdr:row>39</xdr:row>
      <xdr:rowOff>126093</xdr:rowOff>
    </xdr:to>
    <xdr:sp macro="" textlink="">
      <xdr:nvSpPr>
        <xdr:cNvPr id="95" name="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全国及び三重県平均全てを大きく上回っている。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物件費が高止まりしている要因としては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年度から開始した清掃センターの管理運営委託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や令和４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の学校給食費の公会計化による</a:t>
          </a:r>
          <a:r>
            <a:rPr lang="ja-JP" altLang="en-US" sz="13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食材調達費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今後も事務事業の見直しを継続し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経常経費の削減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2" name="直線コネクタ 121"/>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3"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4" name="直線コネクタ 123"/>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5" name="物件費最大値テキスト"/>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6" name="直線コネクタ 125"/>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170434</xdr:rowOff>
    </xdr:to>
    <xdr:cxnSp macro="">
      <xdr:nvCxnSpPr>
        <xdr:cNvPr id="127" name="直線コネクタ 126"/>
        <xdr:cNvCxnSpPr/>
      </xdr:nvCxnSpPr>
      <xdr:spPr>
        <a:xfrm>
          <a:off x="15671800" y="29845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8"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9" name="フローチャート: 判断 128"/>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152146</xdr:rowOff>
    </xdr:to>
    <xdr:cxnSp macro="">
      <xdr:nvCxnSpPr>
        <xdr:cNvPr id="130" name="直線コネクタ 129"/>
        <xdr:cNvCxnSpPr/>
      </xdr:nvCxnSpPr>
      <xdr:spPr>
        <a:xfrm flipV="1">
          <a:off x="14782800" y="2984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31" name="フローチャート: 判断 130"/>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2" name="テキスト ボックス 131"/>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19</xdr:row>
      <xdr:rowOff>1270</xdr:rowOff>
    </xdr:to>
    <xdr:cxnSp macro="">
      <xdr:nvCxnSpPr>
        <xdr:cNvPr id="133" name="直線コネクタ 132"/>
        <xdr:cNvCxnSpPr/>
      </xdr:nvCxnSpPr>
      <xdr:spPr>
        <a:xfrm flipV="1">
          <a:off x="13893800" y="30667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4" name="フローチャート: 判断 133"/>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5" name="テキスト ボックス 134"/>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19</xdr:row>
      <xdr:rowOff>1270</xdr:rowOff>
    </xdr:to>
    <xdr:cxnSp macro="">
      <xdr:nvCxnSpPr>
        <xdr:cNvPr id="136" name="直線コネクタ 135"/>
        <xdr:cNvCxnSpPr/>
      </xdr:nvCxnSpPr>
      <xdr:spPr>
        <a:xfrm>
          <a:off x="13004800" y="32039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7" name="フローチャート: 判断 136"/>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8" name="テキスト ボックス 137"/>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9" name="フローチャート: 判断 138"/>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40" name="テキスト ボックス 13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6" name="楕円 145"/>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7"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50" name="楕円 149"/>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51" name="テキスト ボックス 150"/>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2" name="楕円 151"/>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3" name="テキスト ボックス 152"/>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54" name="楕円 153"/>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5" name="テキスト ボックス 154"/>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障害福祉サービス事業費や障害児通所支援事業費の増加などが年々増加しているが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全体としては同程度の割合で推移している。子ども医療費の窓口無償化や公立保育所の運営経費等が一因となり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類似団体や三重県平均を上回っていると推察する。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3" name="直線コネクタ 182"/>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50800</xdr:rowOff>
    </xdr:to>
    <xdr:cxnSp macro="">
      <xdr:nvCxnSpPr>
        <xdr:cNvPr id="188" name="直線コネクタ 187"/>
        <xdr:cNvCxnSpPr/>
      </xdr:nvCxnSpPr>
      <xdr:spPr>
        <a:xfrm>
          <a:off x="3987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12700</xdr:rowOff>
    </xdr:to>
    <xdr:cxnSp macro="">
      <xdr:nvCxnSpPr>
        <xdr:cNvPr id="191" name="直線コネクタ 190"/>
        <xdr:cNvCxnSpPr/>
      </xdr:nvCxnSpPr>
      <xdr:spPr>
        <a:xfrm>
          <a:off x="3098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3" name="テキスト ボックス 192"/>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61</xdr:row>
      <xdr:rowOff>31750</xdr:rowOff>
    </xdr:to>
    <xdr:cxnSp macro="">
      <xdr:nvCxnSpPr>
        <xdr:cNvPr id="194" name="直線コネクタ 193"/>
        <xdr:cNvCxnSpPr/>
      </xdr:nvCxnSpPr>
      <xdr:spPr>
        <a:xfrm flipV="1">
          <a:off x="2209800" y="10261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6" name="テキスト ボックス 195"/>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61</xdr:row>
      <xdr:rowOff>107950</xdr:rowOff>
    </xdr:to>
    <xdr:cxnSp macro="">
      <xdr:nvCxnSpPr>
        <xdr:cNvPr id="197" name="直線コネクタ 196"/>
        <xdr:cNvCxnSpPr/>
      </xdr:nvCxnSpPr>
      <xdr:spPr>
        <a:xfrm flipV="1">
          <a:off x="1320800" y="1049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9" name="テキスト ボックス 198"/>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8"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57150</xdr:rowOff>
    </xdr:from>
    <xdr:to>
      <xdr:col>6</xdr:col>
      <xdr:colOff>171450</xdr:colOff>
      <xdr:row>61</xdr:row>
      <xdr:rowOff>158750</xdr:rowOff>
    </xdr:to>
    <xdr:sp macro="" textlink="">
      <xdr:nvSpPr>
        <xdr:cNvPr id="215" name="楕円 214"/>
        <xdr:cNvSpPr/>
      </xdr:nvSpPr>
      <xdr:spPr>
        <a:xfrm>
          <a:off x="127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143527</xdr:rowOff>
    </xdr:from>
    <xdr:ext cx="762000" cy="259045"/>
    <xdr:sp macro="" textlink="">
      <xdr:nvSpPr>
        <xdr:cNvPr id="216" name="テキスト ボックス 215"/>
        <xdr:cNvSpPr txBox="1"/>
      </xdr:nvSpPr>
      <xdr:spPr>
        <a:xfrm>
          <a:off x="939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介護保険事業に係る広域連合負担金や後期高齢者医療特別会計への繰出金が依然として増加傾向にある。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35560</xdr:rowOff>
    </xdr:to>
    <xdr:cxnSp macro="">
      <xdr:nvCxnSpPr>
        <xdr:cNvPr id="247" name="直線コネクタ 246"/>
        <xdr:cNvCxnSpPr/>
      </xdr:nvCxnSpPr>
      <xdr:spPr>
        <a:xfrm>
          <a:off x="15671800" y="10253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8"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9" name="フローチャート: 判断 248"/>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58420</xdr:rowOff>
    </xdr:to>
    <xdr:cxnSp macro="">
      <xdr:nvCxnSpPr>
        <xdr:cNvPr id="250" name="直線コネクタ 249"/>
        <xdr:cNvCxnSpPr/>
      </xdr:nvCxnSpPr>
      <xdr:spPr>
        <a:xfrm flipV="1">
          <a:off x="14782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51" name="フローチャート: 判断 25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2" name="テキスト ボックス 25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58420</xdr:rowOff>
    </xdr:to>
    <xdr:cxnSp macro="">
      <xdr:nvCxnSpPr>
        <xdr:cNvPr id="253" name="直線コネクタ 252"/>
        <xdr:cNvCxnSpPr/>
      </xdr:nvCxnSpPr>
      <xdr:spPr>
        <a:xfrm>
          <a:off x="13893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4" name="フローチャート: 判断 253"/>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55" name="テキスト ボックス 254"/>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58420</xdr:rowOff>
    </xdr:to>
    <xdr:cxnSp macro="">
      <xdr:nvCxnSpPr>
        <xdr:cNvPr id="256" name="直線コネクタ 255"/>
        <xdr:cNvCxnSpPr/>
      </xdr:nvCxnSpPr>
      <xdr:spPr>
        <a:xfrm>
          <a:off x="13004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7" name="フローチャート: 判断 256"/>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50817</xdr:rowOff>
    </xdr:from>
    <xdr:ext cx="762000" cy="259045"/>
    <xdr:sp macro="" textlink="">
      <xdr:nvSpPr>
        <xdr:cNvPr id="258" name="テキスト ボックス 257"/>
        <xdr:cNvSpPr txBox="1"/>
      </xdr:nvSpPr>
      <xdr:spPr>
        <a:xfrm>
          <a:off x="13512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9" name="フローチャート: 判断 258"/>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60" name="テキスト ボックス 259"/>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66" name="楕円 265"/>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128287</xdr:rowOff>
    </xdr:from>
    <xdr:ext cx="762000" cy="259045"/>
    <xdr:sp macro="" textlink="">
      <xdr:nvSpPr>
        <xdr:cNvPr id="267"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8" name="楕円 267"/>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9" name="テキスト ボックス 268"/>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0" name="楕円 269"/>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1" name="テキスト ボックス 270"/>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2" name="楕円 271"/>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3" name="テキスト ボックス 272"/>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4" name="楕円 273"/>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75" name="テキスト ボックス 274"/>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補助費等の大部分は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年度から下水道事業の公営企業化に伴い支出している補助金等（繰出金）が占めている。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全国及び三重県平均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市の財政負担を軽減するため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必要性の低い補助金の見直しや廃止</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取組を継続する。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5" name="直線コネクタ 304"/>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159657</xdr:rowOff>
    </xdr:to>
    <xdr:cxnSp macro="">
      <xdr:nvCxnSpPr>
        <xdr:cNvPr id="310" name="直線コネクタ 309"/>
        <xdr:cNvCxnSpPr/>
      </xdr:nvCxnSpPr>
      <xdr:spPr>
        <a:xfrm>
          <a:off x="15671800" y="5901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1"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137886</xdr:rowOff>
    </xdr:to>
    <xdr:cxnSp macro="">
      <xdr:nvCxnSpPr>
        <xdr:cNvPr id="313" name="直線コネクタ 312"/>
        <xdr:cNvCxnSpPr/>
      </xdr:nvCxnSpPr>
      <xdr:spPr>
        <a:xfrm flipV="1">
          <a:off x="14782800" y="5901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4" name="フローチャート: 判断 313"/>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5" name="テキスト ボックス 314"/>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137886</xdr:rowOff>
    </xdr:to>
    <xdr:cxnSp macro="">
      <xdr:nvCxnSpPr>
        <xdr:cNvPr id="316" name="直線コネクタ 315"/>
        <xdr:cNvCxnSpPr/>
      </xdr:nvCxnSpPr>
      <xdr:spPr>
        <a:xfrm>
          <a:off x="13893800" y="5956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7" name="フローチャート: 判断 316"/>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8" name="テキスト ボックス 317"/>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107950</xdr:rowOff>
    </xdr:to>
    <xdr:cxnSp macro="">
      <xdr:nvCxnSpPr>
        <xdr:cNvPr id="319" name="直線コネクタ 318"/>
        <xdr:cNvCxnSpPr/>
      </xdr:nvCxnSpPr>
      <xdr:spPr>
        <a:xfrm flipV="1">
          <a:off x="13004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29" name="楕円 328"/>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125384</xdr:rowOff>
    </xdr:from>
    <xdr:ext cx="762000" cy="259045"/>
    <xdr:sp macro="" textlink="">
      <xdr:nvSpPr>
        <xdr:cNvPr id="330" name="補助費等該当値テキスト"/>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1" name="楕円 33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2" name="テキスト ボックス 33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87086</xdr:rowOff>
    </xdr:from>
    <xdr:to>
      <xdr:col>74</xdr:col>
      <xdr:colOff>31750</xdr:colOff>
      <xdr:row>35</xdr:row>
      <xdr:rowOff>17236</xdr:rowOff>
    </xdr:to>
    <xdr:sp macro="" textlink="">
      <xdr:nvSpPr>
        <xdr:cNvPr id="333" name="楕円 332"/>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27413</xdr:rowOff>
    </xdr:from>
    <xdr:ext cx="762000" cy="259045"/>
    <xdr:sp macro="" textlink="">
      <xdr:nvSpPr>
        <xdr:cNvPr id="334" name="テキスト ボックス 333"/>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7" name="楕円 336"/>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8" name="テキスト ボックス 337"/>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過去に市債発行を抑制してきたことから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ここ数年減少傾向にあり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、類似団体、全国及び三重県平均全て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、市立体育館施設や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清掃関連施設の改修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に係る公債費の償還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したこともあり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ポイントは微増している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今後は公共施設の老朽化対策等により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市債発行額及び市債残高の増額が予想されるが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計画的な財政運営により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基金残高の確保と臨時財政対策債等の発行抑制</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繰上償還に取り組み</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公債費負担の平準化と経費の縮減に努める。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7" name="直線コネクタ 366"/>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0"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1" name="直線コネクタ 370"/>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84545</xdr:rowOff>
    </xdr:from>
    <xdr:to>
      <xdr:col>24</xdr:col>
      <xdr:colOff>25400</xdr:colOff>
      <xdr:row>76</xdr:row>
      <xdr:rowOff>123734</xdr:rowOff>
    </xdr:to>
    <xdr:cxnSp macro="">
      <xdr:nvCxnSpPr>
        <xdr:cNvPr id="372" name="直線コネクタ 371"/>
        <xdr:cNvCxnSpPr/>
      </xdr:nvCxnSpPr>
      <xdr:spPr>
        <a:xfrm>
          <a:off x="3987800" y="1311474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108693</xdr:rowOff>
    </xdr:from>
    <xdr:ext cx="762000" cy="259045"/>
    <xdr:sp macro="" textlink="">
      <xdr:nvSpPr>
        <xdr:cNvPr id="373" name="公債費平均値テキスト"/>
        <xdr:cNvSpPr txBox="1"/>
      </xdr:nvSpPr>
      <xdr:spPr>
        <a:xfrm>
          <a:off x="4914900" y="13310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4" name="フローチャート: 判断 373"/>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64951</xdr:rowOff>
    </xdr:from>
    <xdr:to>
      <xdr:col>19</xdr:col>
      <xdr:colOff>187325</xdr:colOff>
      <xdr:row>76</xdr:row>
      <xdr:rowOff>84545</xdr:rowOff>
    </xdr:to>
    <xdr:cxnSp macro="">
      <xdr:nvCxnSpPr>
        <xdr:cNvPr id="375" name="直線コネクタ 374"/>
        <xdr:cNvCxnSpPr/>
      </xdr:nvCxnSpPr>
      <xdr:spPr>
        <a:xfrm>
          <a:off x="3098800" y="130951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6" name="フローチャート: 判断 375"/>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77" name="テキスト ボックス 376"/>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64951</xdr:rowOff>
    </xdr:to>
    <xdr:cxnSp macro="">
      <xdr:nvCxnSpPr>
        <xdr:cNvPr id="378" name="直線コネクタ 377"/>
        <xdr:cNvCxnSpPr/>
      </xdr:nvCxnSpPr>
      <xdr:spPr>
        <a:xfrm>
          <a:off x="2209800" y="13055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9" name="フローチャート: 判断 378"/>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58075</xdr:rowOff>
    </xdr:from>
    <xdr:ext cx="762000" cy="259045"/>
    <xdr:sp macro="" textlink="">
      <xdr:nvSpPr>
        <xdr:cNvPr id="380" name="テキスト ボックス 379"/>
        <xdr:cNvSpPr txBox="1"/>
      </xdr:nvSpPr>
      <xdr:spPr>
        <a:xfrm>
          <a:off x="2717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117202</xdr:rowOff>
    </xdr:to>
    <xdr:cxnSp macro="">
      <xdr:nvCxnSpPr>
        <xdr:cNvPr id="381" name="直線コネクタ 380"/>
        <xdr:cNvCxnSpPr/>
      </xdr:nvCxnSpPr>
      <xdr:spPr>
        <a:xfrm flipV="1">
          <a:off x="1320800" y="130559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2" name="フローチャート: 判断 381"/>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3" name="テキスト ボックス 38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4" name="フローチャート: 判断 383"/>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5" name="テキスト ボックス 384"/>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91" name="楕円 390"/>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2"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33745</xdr:rowOff>
    </xdr:from>
    <xdr:to>
      <xdr:col>20</xdr:col>
      <xdr:colOff>38100</xdr:colOff>
      <xdr:row>76</xdr:row>
      <xdr:rowOff>135345</xdr:rowOff>
    </xdr:to>
    <xdr:sp macro="" textlink="">
      <xdr:nvSpPr>
        <xdr:cNvPr id="393" name="楕円 392"/>
        <xdr:cNvSpPr/>
      </xdr:nvSpPr>
      <xdr:spPr>
        <a:xfrm>
          <a:off x="3937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145523</xdr:rowOff>
    </xdr:from>
    <xdr:ext cx="736600" cy="259045"/>
    <xdr:sp macro="" textlink="">
      <xdr:nvSpPr>
        <xdr:cNvPr id="394" name="テキスト ボックス 393"/>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95" name="楕円 394"/>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125928</xdr:rowOff>
    </xdr:from>
    <xdr:ext cx="762000" cy="259045"/>
    <xdr:sp macro="" textlink="">
      <xdr:nvSpPr>
        <xdr:cNvPr id="396" name="テキスト ボックス 395"/>
        <xdr:cNvSpPr txBox="1"/>
      </xdr:nvSpPr>
      <xdr:spPr>
        <a:xfrm>
          <a:off x="2717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7" name="楕円 396"/>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398" name="テキスト ボックス 397"/>
        <xdr:cNvSpPr txBox="1"/>
      </xdr:nvSpPr>
      <xdr:spPr>
        <a:xfrm>
          <a:off x="1828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66402</xdr:rowOff>
    </xdr:from>
    <xdr:to>
      <xdr:col>6</xdr:col>
      <xdr:colOff>171450</xdr:colOff>
      <xdr:row>76</xdr:row>
      <xdr:rowOff>168002</xdr:rowOff>
    </xdr:to>
    <xdr:sp macro="" textlink="">
      <xdr:nvSpPr>
        <xdr:cNvPr id="399" name="楕円 398"/>
        <xdr:cNvSpPr/>
      </xdr:nvSpPr>
      <xdr:spPr>
        <a:xfrm>
          <a:off x="1270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6730</xdr:rowOff>
    </xdr:from>
    <xdr:ext cx="762000" cy="259045"/>
    <xdr:sp macro="" textlink="">
      <xdr:nvSpPr>
        <xdr:cNvPr id="400" name="テキスト ボックス 399"/>
        <xdr:cNvSpPr txBox="1"/>
      </xdr:nvSpPr>
      <xdr:spPr>
        <a:xfrm>
          <a:off x="939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経常的支出が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普通建設事業費や補助費等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の増を主な要因として増加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経常的に収入される一般財源等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今後も社会保障関連経費の増加傾向に加え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公共施設の老朽化対策等により維持補修費の増加が見込まれるため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公共施設マネジメントの推進等により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経常的経費を削減し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健全な財政運営に努め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6" name="直線コネクタ 425"/>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7" name="公債費以外最小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8" name="直線コネクタ 427"/>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9"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0" name="直線コネクタ 429"/>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79</xdr:row>
      <xdr:rowOff>14987</xdr:rowOff>
    </xdr:to>
    <xdr:cxnSp macro="">
      <xdr:nvCxnSpPr>
        <xdr:cNvPr id="431" name="直線コネクタ 430"/>
        <xdr:cNvCxnSpPr/>
      </xdr:nvCxnSpPr>
      <xdr:spPr>
        <a:xfrm>
          <a:off x="15671800" y="1344523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2"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3" name="フローチャート: 判断 432"/>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79</xdr:row>
      <xdr:rowOff>60706</xdr:rowOff>
    </xdr:to>
    <xdr:cxnSp macro="">
      <xdr:nvCxnSpPr>
        <xdr:cNvPr id="434" name="直線コネクタ 433"/>
        <xdr:cNvCxnSpPr/>
      </xdr:nvCxnSpPr>
      <xdr:spPr>
        <a:xfrm flipV="1">
          <a:off x="14782800" y="134452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5" name="フローチャート: 判断 434"/>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6" name="テキスト ボックス 435"/>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60706</xdr:rowOff>
    </xdr:to>
    <xdr:cxnSp macro="">
      <xdr:nvCxnSpPr>
        <xdr:cNvPr id="437" name="直線コネクタ 436"/>
        <xdr:cNvCxnSpPr/>
      </xdr:nvCxnSpPr>
      <xdr:spPr>
        <a:xfrm>
          <a:off x="13893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46989</xdr:rowOff>
    </xdr:to>
    <xdr:cxnSp macro="">
      <xdr:nvCxnSpPr>
        <xdr:cNvPr id="440" name="直線コネクタ 439"/>
        <xdr:cNvCxnSpPr/>
      </xdr:nvCxnSpPr>
      <xdr:spPr>
        <a:xfrm flipV="1">
          <a:off x="13004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フローチャート: 判断 442"/>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44" name="テキスト ボックス 443"/>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50" name="楕円 449"/>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44214</xdr:rowOff>
    </xdr:from>
    <xdr:ext cx="762000" cy="259045"/>
    <xdr:sp macro="" textlink="">
      <xdr:nvSpPr>
        <xdr:cNvPr id="451" name="公債費以外該当値テキスト"/>
        <xdr:cNvSpPr txBox="1"/>
      </xdr:nvSpPr>
      <xdr:spPr>
        <a:xfrm>
          <a:off x="16598900" y="1341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2" name="楕円 451"/>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3" name="テキスト ボックス 452"/>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4" name="楕円 453"/>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5" name="テキスト ボックス 454"/>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6" name="楕円 455"/>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57" name="テキスト ボックス 456"/>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8" name="楕円 457"/>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9" name="テキスト ボックス 458"/>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59906</xdr:rowOff>
    </xdr:from>
    <xdr:to>
      <xdr:col>29</xdr:col>
      <xdr:colOff>127000</xdr:colOff>
      <xdr:row>16</xdr:row>
      <xdr:rowOff>67564</xdr:rowOff>
    </xdr:to>
    <xdr:cxnSp macro="">
      <xdr:nvCxnSpPr>
        <xdr:cNvPr id="50" name="直線コネクタ 49"/>
        <xdr:cNvCxnSpPr/>
      </xdr:nvCxnSpPr>
      <xdr:spPr bwMode="auto">
        <a:xfrm flipV="1">
          <a:off x="5003800" y="2850731"/>
          <a:ext cx="6477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67564</xdr:rowOff>
    </xdr:from>
    <xdr:to>
      <xdr:col>26</xdr:col>
      <xdr:colOff>50800</xdr:colOff>
      <xdr:row>16</xdr:row>
      <xdr:rowOff>93586</xdr:rowOff>
    </xdr:to>
    <xdr:cxnSp macro="">
      <xdr:nvCxnSpPr>
        <xdr:cNvPr id="53" name="直線コネクタ 52"/>
        <xdr:cNvCxnSpPr/>
      </xdr:nvCxnSpPr>
      <xdr:spPr bwMode="auto">
        <a:xfrm flipV="1">
          <a:off x="4305300" y="2858389"/>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93586</xdr:rowOff>
    </xdr:from>
    <xdr:to>
      <xdr:col>22</xdr:col>
      <xdr:colOff>114300</xdr:colOff>
      <xdr:row>17</xdr:row>
      <xdr:rowOff>43561</xdr:rowOff>
    </xdr:to>
    <xdr:cxnSp macro="">
      <xdr:nvCxnSpPr>
        <xdr:cNvPr id="56" name="直線コネクタ 55"/>
        <xdr:cNvCxnSpPr/>
      </xdr:nvCxnSpPr>
      <xdr:spPr bwMode="auto">
        <a:xfrm flipV="1">
          <a:off x="3606800" y="2884411"/>
          <a:ext cx="698500" cy="12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43561</xdr:rowOff>
    </xdr:from>
    <xdr:to>
      <xdr:col>18</xdr:col>
      <xdr:colOff>177800</xdr:colOff>
      <xdr:row>17</xdr:row>
      <xdr:rowOff>80632</xdr:rowOff>
    </xdr:to>
    <xdr:cxnSp macro="">
      <xdr:nvCxnSpPr>
        <xdr:cNvPr id="59" name="直線コネクタ 58"/>
        <xdr:cNvCxnSpPr/>
      </xdr:nvCxnSpPr>
      <xdr:spPr bwMode="auto">
        <a:xfrm flipV="1">
          <a:off x="2908300" y="3005836"/>
          <a:ext cx="698500" cy="3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9106</xdr:rowOff>
    </xdr:from>
    <xdr:to>
      <xdr:col>29</xdr:col>
      <xdr:colOff>177800</xdr:colOff>
      <xdr:row>16</xdr:row>
      <xdr:rowOff>110706</xdr:rowOff>
    </xdr:to>
    <xdr:sp macro="" textlink="">
      <xdr:nvSpPr>
        <xdr:cNvPr id="69" name="楕円 68"/>
        <xdr:cNvSpPr/>
      </xdr:nvSpPr>
      <xdr:spPr bwMode="auto">
        <a:xfrm>
          <a:off x="5600700" y="279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152633</xdr:rowOff>
    </xdr:from>
    <xdr:ext cx="762000" cy="259045"/>
    <xdr:sp macro="" textlink="">
      <xdr:nvSpPr>
        <xdr:cNvPr id="70" name="人口1人当たり決算額の推移該当値テキスト130"/>
        <xdr:cNvSpPr txBox="1"/>
      </xdr:nvSpPr>
      <xdr:spPr>
        <a:xfrm>
          <a:off x="5740400" y="27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16764</xdr:rowOff>
    </xdr:from>
    <xdr:to>
      <xdr:col>26</xdr:col>
      <xdr:colOff>101600</xdr:colOff>
      <xdr:row>16</xdr:row>
      <xdr:rowOff>118364</xdr:rowOff>
    </xdr:to>
    <xdr:sp macro="" textlink="">
      <xdr:nvSpPr>
        <xdr:cNvPr id="71" name="楕円 70"/>
        <xdr:cNvSpPr/>
      </xdr:nvSpPr>
      <xdr:spPr bwMode="auto">
        <a:xfrm>
          <a:off x="4953000" y="280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103141</xdr:rowOff>
    </xdr:from>
    <xdr:ext cx="736600" cy="259045"/>
    <xdr:sp macro="" textlink="">
      <xdr:nvSpPr>
        <xdr:cNvPr id="72" name="テキスト ボックス 71"/>
        <xdr:cNvSpPr txBox="1"/>
      </xdr:nvSpPr>
      <xdr:spPr>
        <a:xfrm>
          <a:off x="4622800" y="289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42786</xdr:rowOff>
    </xdr:from>
    <xdr:to>
      <xdr:col>22</xdr:col>
      <xdr:colOff>165100</xdr:colOff>
      <xdr:row>16</xdr:row>
      <xdr:rowOff>144386</xdr:rowOff>
    </xdr:to>
    <xdr:sp macro="" textlink="">
      <xdr:nvSpPr>
        <xdr:cNvPr id="73" name="楕円 72"/>
        <xdr:cNvSpPr/>
      </xdr:nvSpPr>
      <xdr:spPr bwMode="auto">
        <a:xfrm>
          <a:off x="4254500" y="283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129163</xdr:rowOff>
    </xdr:from>
    <xdr:ext cx="762000" cy="259045"/>
    <xdr:sp macro="" textlink="">
      <xdr:nvSpPr>
        <xdr:cNvPr id="74" name="テキスト ボックス 73"/>
        <xdr:cNvSpPr txBox="1"/>
      </xdr:nvSpPr>
      <xdr:spPr>
        <a:xfrm>
          <a:off x="3924300" y="291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164211</xdr:rowOff>
    </xdr:from>
    <xdr:to>
      <xdr:col>19</xdr:col>
      <xdr:colOff>38100</xdr:colOff>
      <xdr:row>17</xdr:row>
      <xdr:rowOff>94361</xdr:rowOff>
    </xdr:to>
    <xdr:sp macro="" textlink="">
      <xdr:nvSpPr>
        <xdr:cNvPr id="75" name="楕円 74"/>
        <xdr:cNvSpPr/>
      </xdr:nvSpPr>
      <xdr:spPr bwMode="auto">
        <a:xfrm>
          <a:off x="3556000" y="295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79138</xdr:rowOff>
    </xdr:from>
    <xdr:ext cx="762000" cy="259045"/>
    <xdr:sp macro="" textlink="">
      <xdr:nvSpPr>
        <xdr:cNvPr id="76" name="テキスト ボックス 75"/>
        <xdr:cNvSpPr txBox="1"/>
      </xdr:nvSpPr>
      <xdr:spPr>
        <a:xfrm>
          <a:off x="3225800" y="304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29832</xdr:rowOff>
    </xdr:from>
    <xdr:to>
      <xdr:col>15</xdr:col>
      <xdr:colOff>101600</xdr:colOff>
      <xdr:row>17</xdr:row>
      <xdr:rowOff>131432</xdr:rowOff>
    </xdr:to>
    <xdr:sp macro="" textlink="">
      <xdr:nvSpPr>
        <xdr:cNvPr id="77" name="楕円 76"/>
        <xdr:cNvSpPr/>
      </xdr:nvSpPr>
      <xdr:spPr bwMode="auto">
        <a:xfrm>
          <a:off x="2857500" y="299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116209</xdr:rowOff>
    </xdr:from>
    <xdr:ext cx="762000" cy="259045"/>
    <xdr:sp macro="" textlink="">
      <xdr:nvSpPr>
        <xdr:cNvPr id="78" name="テキスト ボックス 77"/>
        <xdr:cNvSpPr txBox="1"/>
      </xdr:nvSpPr>
      <xdr:spPr>
        <a:xfrm>
          <a:off x="2527300" y="307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94767</xdr:rowOff>
    </xdr:from>
    <xdr:to>
      <xdr:col>29</xdr:col>
      <xdr:colOff>127000</xdr:colOff>
      <xdr:row>36</xdr:row>
      <xdr:rowOff>164071</xdr:rowOff>
    </xdr:to>
    <xdr:cxnSp macro="">
      <xdr:nvCxnSpPr>
        <xdr:cNvPr id="111" name="直線コネクタ 110"/>
        <xdr:cNvCxnSpPr/>
      </xdr:nvCxnSpPr>
      <xdr:spPr bwMode="auto">
        <a:xfrm flipV="1">
          <a:off x="5003800" y="7048017"/>
          <a:ext cx="647700" cy="6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60571</xdr:rowOff>
    </xdr:from>
    <xdr:ext cx="762000" cy="259045"/>
    <xdr:sp macro="" textlink="">
      <xdr:nvSpPr>
        <xdr:cNvPr id="112" name="人口1人当たり決算額の推移平均値テキスト445"/>
        <xdr:cNvSpPr txBox="1"/>
      </xdr:nvSpPr>
      <xdr:spPr>
        <a:xfrm>
          <a:off x="5740400" y="6670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164071</xdr:rowOff>
    </xdr:from>
    <xdr:to>
      <xdr:col>26</xdr:col>
      <xdr:colOff>50800</xdr:colOff>
      <xdr:row>37</xdr:row>
      <xdr:rowOff>48133</xdr:rowOff>
    </xdr:to>
    <xdr:cxnSp macro="">
      <xdr:nvCxnSpPr>
        <xdr:cNvPr id="114" name="直線コネクタ 113"/>
        <xdr:cNvCxnSpPr/>
      </xdr:nvCxnSpPr>
      <xdr:spPr bwMode="auto">
        <a:xfrm flipV="1">
          <a:off x="4305300" y="7117321"/>
          <a:ext cx="698500" cy="5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330776</xdr:rowOff>
    </xdr:from>
    <xdr:ext cx="736600" cy="259045"/>
    <xdr:sp macro="" textlink="">
      <xdr:nvSpPr>
        <xdr:cNvPr id="116" name="テキスト ボックス 115"/>
        <xdr:cNvSpPr txBox="1"/>
      </xdr:nvSpPr>
      <xdr:spPr>
        <a:xfrm>
          <a:off x="4622800" y="659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142659</xdr:rowOff>
    </xdr:from>
    <xdr:to>
      <xdr:col>22</xdr:col>
      <xdr:colOff>114300</xdr:colOff>
      <xdr:row>37</xdr:row>
      <xdr:rowOff>48133</xdr:rowOff>
    </xdr:to>
    <xdr:cxnSp macro="">
      <xdr:nvCxnSpPr>
        <xdr:cNvPr id="117" name="直線コネクタ 116"/>
        <xdr:cNvCxnSpPr/>
      </xdr:nvCxnSpPr>
      <xdr:spPr bwMode="auto">
        <a:xfrm>
          <a:off x="3606800" y="7095909"/>
          <a:ext cx="6985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300182</xdr:rowOff>
    </xdr:from>
    <xdr:ext cx="762000" cy="259045"/>
    <xdr:sp macro="" textlink="">
      <xdr:nvSpPr>
        <xdr:cNvPr id="119" name="テキスト ボックス 118"/>
        <xdr:cNvSpPr txBox="1"/>
      </xdr:nvSpPr>
      <xdr:spPr>
        <a:xfrm>
          <a:off x="39243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128105</xdr:rowOff>
    </xdr:from>
    <xdr:to>
      <xdr:col>18</xdr:col>
      <xdr:colOff>177800</xdr:colOff>
      <xdr:row>36</xdr:row>
      <xdr:rowOff>142659</xdr:rowOff>
    </xdr:to>
    <xdr:cxnSp macro="">
      <xdr:nvCxnSpPr>
        <xdr:cNvPr id="120" name="直線コネクタ 119"/>
        <xdr:cNvCxnSpPr/>
      </xdr:nvCxnSpPr>
      <xdr:spPr bwMode="auto">
        <a:xfrm>
          <a:off x="2908300" y="7081355"/>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271378</xdr:rowOff>
    </xdr:from>
    <xdr:ext cx="762000" cy="259045"/>
    <xdr:sp macro="" textlink="">
      <xdr:nvSpPr>
        <xdr:cNvPr id="122" name="テキスト ボックス 121"/>
        <xdr:cNvSpPr txBox="1"/>
      </xdr:nvSpPr>
      <xdr:spPr>
        <a:xfrm>
          <a:off x="32258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43967</xdr:rowOff>
    </xdr:from>
    <xdr:to>
      <xdr:col>29</xdr:col>
      <xdr:colOff>177800</xdr:colOff>
      <xdr:row>36</xdr:row>
      <xdr:rowOff>145567</xdr:rowOff>
    </xdr:to>
    <xdr:sp macro="" textlink="">
      <xdr:nvSpPr>
        <xdr:cNvPr id="130" name="楕円 129"/>
        <xdr:cNvSpPr/>
      </xdr:nvSpPr>
      <xdr:spPr bwMode="auto">
        <a:xfrm>
          <a:off x="5600700" y="699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16044</xdr:rowOff>
    </xdr:from>
    <xdr:ext cx="762000" cy="259045"/>
    <xdr:sp macro="" textlink="">
      <xdr:nvSpPr>
        <xdr:cNvPr id="131" name="人口1人当たり決算額の推移該当値テキスト445"/>
        <xdr:cNvSpPr txBox="1"/>
      </xdr:nvSpPr>
      <xdr:spPr>
        <a:xfrm>
          <a:off x="5740400" y="696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113271</xdr:rowOff>
    </xdr:from>
    <xdr:to>
      <xdr:col>26</xdr:col>
      <xdr:colOff>101600</xdr:colOff>
      <xdr:row>37</xdr:row>
      <xdr:rowOff>43421</xdr:rowOff>
    </xdr:to>
    <xdr:sp macro="" textlink="">
      <xdr:nvSpPr>
        <xdr:cNvPr id="132" name="楕円 131"/>
        <xdr:cNvSpPr/>
      </xdr:nvSpPr>
      <xdr:spPr bwMode="auto">
        <a:xfrm>
          <a:off x="4953000" y="7066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28198</xdr:rowOff>
    </xdr:from>
    <xdr:ext cx="736600" cy="259045"/>
    <xdr:sp macro="" textlink="">
      <xdr:nvSpPr>
        <xdr:cNvPr id="133" name="テキスト ボックス 132"/>
        <xdr:cNvSpPr txBox="1"/>
      </xdr:nvSpPr>
      <xdr:spPr>
        <a:xfrm>
          <a:off x="4622800" y="715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168783</xdr:rowOff>
    </xdr:from>
    <xdr:to>
      <xdr:col>22</xdr:col>
      <xdr:colOff>165100</xdr:colOff>
      <xdr:row>37</xdr:row>
      <xdr:rowOff>98933</xdr:rowOff>
    </xdr:to>
    <xdr:sp macro="" textlink="">
      <xdr:nvSpPr>
        <xdr:cNvPr id="134" name="楕円 133"/>
        <xdr:cNvSpPr/>
      </xdr:nvSpPr>
      <xdr:spPr bwMode="auto">
        <a:xfrm>
          <a:off x="4254500" y="712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83710</xdr:rowOff>
    </xdr:from>
    <xdr:ext cx="762000" cy="259045"/>
    <xdr:sp macro="" textlink="">
      <xdr:nvSpPr>
        <xdr:cNvPr id="135" name="テキスト ボックス 134"/>
        <xdr:cNvSpPr txBox="1"/>
      </xdr:nvSpPr>
      <xdr:spPr>
        <a:xfrm>
          <a:off x="3924300" y="72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91859</xdr:rowOff>
    </xdr:from>
    <xdr:to>
      <xdr:col>19</xdr:col>
      <xdr:colOff>38100</xdr:colOff>
      <xdr:row>37</xdr:row>
      <xdr:rowOff>22009</xdr:rowOff>
    </xdr:to>
    <xdr:sp macro="" textlink="">
      <xdr:nvSpPr>
        <xdr:cNvPr id="136" name="楕円 135"/>
        <xdr:cNvSpPr/>
      </xdr:nvSpPr>
      <xdr:spPr bwMode="auto">
        <a:xfrm>
          <a:off x="3556000" y="704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6786</xdr:rowOff>
    </xdr:from>
    <xdr:ext cx="762000" cy="259045"/>
    <xdr:sp macro="" textlink="">
      <xdr:nvSpPr>
        <xdr:cNvPr id="137" name="テキスト ボックス 136"/>
        <xdr:cNvSpPr txBox="1"/>
      </xdr:nvSpPr>
      <xdr:spPr>
        <a:xfrm>
          <a:off x="3225800" y="713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77305</xdr:rowOff>
    </xdr:from>
    <xdr:to>
      <xdr:col>15</xdr:col>
      <xdr:colOff>101600</xdr:colOff>
      <xdr:row>37</xdr:row>
      <xdr:rowOff>7455</xdr:rowOff>
    </xdr:to>
    <xdr:sp macro="" textlink="">
      <xdr:nvSpPr>
        <xdr:cNvPr id="138" name="楕円 137"/>
        <xdr:cNvSpPr/>
      </xdr:nvSpPr>
      <xdr:spPr bwMode="auto">
        <a:xfrm>
          <a:off x="2857500" y="703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163682</xdr:rowOff>
    </xdr:from>
    <xdr:ext cx="762000" cy="259045"/>
    <xdr:sp macro="" textlink="">
      <xdr:nvSpPr>
        <xdr:cNvPr id="139" name="テキスト ボックス 138"/>
        <xdr:cNvSpPr txBox="1"/>
      </xdr:nvSpPr>
      <xdr:spPr>
        <a:xfrm>
          <a:off x="2527300" y="711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196,461
187,394
194.46
73,565,101
72,262,247
947,843
39,784,572
46,780,156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63576</xdr:rowOff>
    </xdr:from>
    <xdr:to>
      <xdr:col>24</xdr:col>
      <xdr:colOff>63500</xdr:colOff>
      <xdr:row>33</xdr:row>
      <xdr:rowOff>65268</xdr:rowOff>
    </xdr:to>
    <xdr:cxnSp macro="">
      <xdr:nvCxnSpPr>
        <xdr:cNvPr id="59" name="直線コネクタ 58"/>
        <xdr:cNvCxnSpPr/>
      </xdr:nvCxnSpPr>
      <xdr:spPr>
        <a:xfrm flipV="1">
          <a:off x="3797300" y="572142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65268</xdr:rowOff>
    </xdr:from>
    <xdr:to>
      <xdr:col>19</xdr:col>
      <xdr:colOff>177800</xdr:colOff>
      <xdr:row>33</xdr:row>
      <xdr:rowOff>73497</xdr:rowOff>
    </xdr:to>
    <xdr:cxnSp macro="">
      <xdr:nvCxnSpPr>
        <xdr:cNvPr id="62" name="直線コネクタ 61"/>
        <xdr:cNvCxnSpPr/>
      </xdr:nvCxnSpPr>
      <xdr:spPr>
        <a:xfrm flipV="1">
          <a:off x="2908300" y="572311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73497</xdr:rowOff>
    </xdr:from>
    <xdr:to>
      <xdr:col>15</xdr:col>
      <xdr:colOff>50800</xdr:colOff>
      <xdr:row>35</xdr:row>
      <xdr:rowOff>165486</xdr:rowOff>
    </xdr:to>
    <xdr:cxnSp macro="">
      <xdr:nvCxnSpPr>
        <xdr:cNvPr id="65" name="直線コネクタ 64"/>
        <xdr:cNvCxnSpPr/>
      </xdr:nvCxnSpPr>
      <xdr:spPr>
        <a:xfrm flipV="1">
          <a:off x="2019300" y="5731347"/>
          <a:ext cx="889000" cy="4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165486</xdr:rowOff>
    </xdr:from>
    <xdr:to>
      <xdr:col>10</xdr:col>
      <xdr:colOff>114300</xdr:colOff>
      <xdr:row>35</xdr:row>
      <xdr:rowOff>168595</xdr:rowOff>
    </xdr:to>
    <xdr:cxnSp macro="">
      <xdr:nvCxnSpPr>
        <xdr:cNvPr id="68" name="直線コネクタ 67"/>
        <xdr:cNvCxnSpPr/>
      </xdr:nvCxnSpPr>
      <xdr:spPr>
        <a:xfrm flipV="1">
          <a:off x="1130300" y="61662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xdr:rowOff>
    </xdr:from>
    <xdr:to>
      <xdr:col>24</xdr:col>
      <xdr:colOff>114300</xdr:colOff>
      <xdr:row>33</xdr:row>
      <xdr:rowOff>114376</xdr:rowOff>
    </xdr:to>
    <xdr:sp macro="" textlink="">
      <xdr:nvSpPr>
        <xdr:cNvPr id="78" name="楕円 77"/>
        <xdr:cNvSpPr/>
      </xdr:nvSpPr>
      <xdr:spPr>
        <a:xfrm>
          <a:off x="4584700" y="56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35653</xdr:rowOff>
    </xdr:from>
    <xdr:ext cx="534377" cy="259045"/>
    <xdr:sp macro="" textlink="">
      <xdr:nvSpPr>
        <xdr:cNvPr id="79" name="人件費該当値テキスト"/>
        <xdr:cNvSpPr txBox="1"/>
      </xdr:nvSpPr>
      <xdr:spPr>
        <a:xfrm>
          <a:off x="4686300" y="55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14468</xdr:rowOff>
    </xdr:from>
    <xdr:to>
      <xdr:col>20</xdr:col>
      <xdr:colOff>38100</xdr:colOff>
      <xdr:row>33</xdr:row>
      <xdr:rowOff>116068</xdr:rowOff>
    </xdr:to>
    <xdr:sp macro="" textlink="">
      <xdr:nvSpPr>
        <xdr:cNvPr id="80" name="楕円 79"/>
        <xdr:cNvSpPr/>
      </xdr:nvSpPr>
      <xdr:spPr>
        <a:xfrm>
          <a:off x="3746500" y="56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132595</xdr:rowOff>
    </xdr:from>
    <xdr:ext cx="534377" cy="259045"/>
    <xdr:sp macro="" textlink="">
      <xdr:nvSpPr>
        <xdr:cNvPr id="81" name="テキスト ボックス 80"/>
        <xdr:cNvSpPr txBox="1"/>
      </xdr:nvSpPr>
      <xdr:spPr>
        <a:xfrm>
          <a:off x="3530111" y="54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22697</xdr:rowOff>
    </xdr:from>
    <xdr:to>
      <xdr:col>15</xdr:col>
      <xdr:colOff>101600</xdr:colOff>
      <xdr:row>33</xdr:row>
      <xdr:rowOff>124297</xdr:rowOff>
    </xdr:to>
    <xdr:sp macro="" textlink="">
      <xdr:nvSpPr>
        <xdr:cNvPr id="82" name="楕円 81"/>
        <xdr:cNvSpPr/>
      </xdr:nvSpPr>
      <xdr:spPr>
        <a:xfrm>
          <a:off x="2857500" y="56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140824</xdr:rowOff>
    </xdr:from>
    <xdr:ext cx="534377" cy="259045"/>
    <xdr:sp macro="" textlink="">
      <xdr:nvSpPr>
        <xdr:cNvPr id="83" name="テキスト ボックス 82"/>
        <xdr:cNvSpPr txBox="1"/>
      </xdr:nvSpPr>
      <xdr:spPr>
        <a:xfrm>
          <a:off x="2641111" y="54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114686</xdr:rowOff>
    </xdr:from>
    <xdr:to>
      <xdr:col>10</xdr:col>
      <xdr:colOff>165100</xdr:colOff>
      <xdr:row>36</xdr:row>
      <xdr:rowOff>44836</xdr:rowOff>
    </xdr:to>
    <xdr:sp macro="" textlink="">
      <xdr:nvSpPr>
        <xdr:cNvPr id="84" name="楕円 83"/>
        <xdr:cNvSpPr/>
      </xdr:nvSpPr>
      <xdr:spPr>
        <a:xfrm>
          <a:off x="1968500" y="61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61363</xdr:rowOff>
    </xdr:from>
    <xdr:ext cx="534377" cy="259045"/>
    <xdr:sp macro="" textlink="">
      <xdr:nvSpPr>
        <xdr:cNvPr id="85" name="テキスト ボックス 84"/>
        <xdr:cNvSpPr txBox="1"/>
      </xdr:nvSpPr>
      <xdr:spPr>
        <a:xfrm>
          <a:off x="1752111" y="58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117795</xdr:rowOff>
    </xdr:from>
    <xdr:to>
      <xdr:col>6</xdr:col>
      <xdr:colOff>38100</xdr:colOff>
      <xdr:row>36</xdr:row>
      <xdr:rowOff>47945</xdr:rowOff>
    </xdr:to>
    <xdr:sp macro="" textlink="">
      <xdr:nvSpPr>
        <xdr:cNvPr id="86" name="楕円 85"/>
        <xdr:cNvSpPr/>
      </xdr:nvSpPr>
      <xdr:spPr>
        <a:xfrm>
          <a:off x="1079500" y="6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64472</xdr:rowOff>
    </xdr:from>
    <xdr:ext cx="534377" cy="259045"/>
    <xdr:sp macro="" textlink="">
      <xdr:nvSpPr>
        <xdr:cNvPr id="87" name="テキスト ボックス 86"/>
        <xdr:cNvSpPr txBox="1"/>
      </xdr:nvSpPr>
      <xdr:spPr>
        <a:xfrm>
          <a:off x="863111" y="58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102177</xdr:rowOff>
    </xdr:from>
    <xdr:to>
      <xdr:col>24</xdr:col>
      <xdr:colOff>62865</xdr:colOff>
      <xdr:row>56</xdr:row>
      <xdr:rowOff>113443</xdr:rowOff>
    </xdr:to>
    <xdr:cxnSp macro="">
      <xdr:nvCxnSpPr>
        <xdr:cNvPr id="114" name="直線コネクタ 113"/>
        <xdr:cNvCxnSpPr/>
      </xdr:nvCxnSpPr>
      <xdr:spPr>
        <a:xfrm flipV="1">
          <a:off x="4633595" y="8503227"/>
          <a:ext cx="1270" cy="121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117270</xdr:rowOff>
    </xdr:from>
    <xdr:ext cx="534377" cy="259045"/>
    <xdr:sp macro="" textlink="">
      <xdr:nvSpPr>
        <xdr:cNvPr id="115" name="物件費最小値テキスト"/>
        <xdr:cNvSpPr txBox="1"/>
      </xdr:nvSpPr>
      <xdr:spPr>
        <a:xfrm>
          <a:off x="4686300" y="97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113443</xdr:rowOff>
    </xdr:from>
    <xdr:to>
      <xdr:col>24</xdr:col>
      <xdr:colOff>152400</xdr:colOff>
      <xdr:row>56</xdr:row>
      <xdr:rowOff>113443</xdr:rowOff>
    </xdr:to>
    <xdr:cxnSp macro="">
      <xdr:nvCxnSpPr>
        <xdr:cNvPr id="116" name="直線コネクタ 115"/>
        <xdr:cNvCxnSpPr/>
      </xdr:nvCxnSpPr>
      <xdr:spPr>
        <a:xfrm>
          <a:off x="4546600" y="97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48854</xdr:rowOff>
    </xdr:from>
    <xdr:ext cx="534377" cy="259045"/>
    <xdr:sp macro="" textlink="">
      <xdr:nvSpPr>
        <xdr:cNvPr id="117" name="物件費最大値テキスト"/>
        <xdr:cNvSpPr txBox="1"/>
      </xdr:nvSpPr>
      <xdr:spPr>
        <a:xfrm>
          <a:off x="4686300" y="82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102177</xdr:rowOff>
    </xdr:from>
    <xdr:to>
      <xdr:col>24</xdr:col>
      <xdr:colOff>152400</xdr:colOff>
      <xdr:row>49</xdr:row>
      <xdr:rowOff>102177</xdr:rowOff>
    </xdr:to>
    <xdr:cxnSp macro="">
      <xdr:nvCxnSpPr>
        <xdr:cNvPr id="118" name="直線コネクタ 117"/>
        <xdr:cNvCxnSpPr/>
      </xdr:nvCxnSpPr>
      <xdr:spPr>
        <a:xfrm>
          <a:off x="4546600" y="85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113443</xdr:rowOff>
    </xdr:from>
    <xdr:to>
      <xdr:col>24</xdr:col>
      <xdr:colOff>63500</xdr:colOff>
      <xdr:row>57</xdr:row>
      <xdr:rowOff>3389</xdr:rowOff>
    </xdr:to>
    <xdr:cxnSp macro="">
      <xdr:nvCxnSpPr>
        <xdr:cNvPr id="119" name="直線コネクタ 118"/>
        <xdr:cNvCxnSpPr/>
      </xdr:nvCxnSpPr>
      <xdr:spPr>
        <a:xfrm flipV="1">
          <a:off x="3797300" y="9714643"/>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15667</xdr:rowOff>
    </xdr:from>
    <xdr:ext cx="534377" cy="259045"/>
    <xdr:sp macro="" textlink="">
      <xdr:nvSpPr>
        <xdr:cNvPr id="120" name="物件費平均値テキスト"/>
        <xdr:cNvSpPr txBox="1"/>
      </xdr:nvSpPr>
      <xdr:spPr>
        <a:xfrm>
          <a:off x="4686300" y="910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164240</xdr:rowOff>
    </xdr:from>
    <xdr:to>
      <xdr:col>24</xdr:col>
      <xdr:colOff>114300</xdr:colOff>
      <xdr:row>54</xdr:row>
      <xdr:rowOff>94390</xdr:rowOff>
    </xdr:to>
    <xdr:sp macro="" textlink="">
      <xdr:nvSpPr>
        <xdr:cNvPr id="121" name="フローチャート: 判断 120"/>
        <xdr:cNvSpPr/>
      </xdr:nvSpPr>
      <xdr:spPr>
        <a:xfrm>
          <a:off x="4584700" y="92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141071</xdr:rowOff>
    </xdr:from>
    <xdr:to>
      <xdr:col>19</xdr:col>
      <xdr:colOff>177800</xdr:colOff>
      <xdr:row>57</xdr:row>
      <xdr:rowOff>3389</xdr:rowOff>
    </xdr:to>
    <xdr:cxnSp macro="">
      <xdr:nvCxnSpPr>
        <xdr:cNvPr id="122" name="直線コネクタ 121"/>
        <xdr:cNvCxnSpPr/>
      </xdr:nvCxnSpPr>
      <xdr:spPr>
        <a:xfrm>
          <a:off x="2908300" y="9742271"/>
          <a:ext cx="8890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75772</xdr:rowOff>
    </xdr:from>
    <xdr:to>
      <xdr:col>20</xdr:col>
      <xdr:colOff>38100</xdr:colOff>
      <xdr:row>55</xdr:row>
      <xdr:rowOff>5922</xdr:rowOff>
    </xdr:to>
    <xdr:sp macro="" textlink="">
      <xdr:nvSpPr>
        <xdr:cNvPr id="123" name="フローチャート: 判断 122"/>
        <xdr:cNvSpPr/>
      </xdr:nvSpPr>
      <xdr:spPr>
        <a:xfrm>
          <a:off x="37465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22449</xdr:rowOff>
    </xdr:from>
    <xdr:ext cx="534377" cy="259045"/>
    <xdr:sp macro="" textlink="">
      <xdr:nvSpPr>
        <xdr:cNvPr id="124" name="テキスト ボックス 123"/>
        <xdr:cNvSpPr txBox="1"/>
      </xdr:nvSpPr>
      <xdr:spPr>
        <a:xfrm>
          <a:off x="3530111" y="91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141071</xdr:rowOff>
    </xdr:from>
    <xdr:to>
      <xdr:col>15</xdr:col>
      <xdr:colOff>50800</xdr:colOff>
      <xdr:row>57</xdr:row>
      <xdr:rowOff>161482</xdr:rowOff>
    </xdr:to>
    <xdr:cxnSp macro="">
      <xdr:nvCxnSpPr>
        <xdr:cNvPr id="125" name="直線コネクタ 124"/>
        <xdr:cNvCxnSpPr/>
      </xdr:nvCxnSpPr>
      <xdr:spPr>
        <a:xfrm flipV="1">
          <a:off x="2019300" y="9742271"/>
          <a:ext cx="889000" cy="1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161203</xdr:rowOff>
    </xdr:from>
    <xdr:to>
      <xdr:col>15</xdr:col>
      <xdr:colOff>101600</xdr:colOff>
      <xdr:row>56</xdr:row>
      <xdr:rowOff>91353</xdr:rowOff>
    </xdr:to>
    <xdr:sp macro="" textlink="">
      <xdr:nvSpPr>
        <xdr:cNvPr id="126" name="フローチャート: 判断 125"/>
        <xdr:cNvSpPr/>
      </xdr:nvSpPr>
      <xdr:spPr>
        <a:xfrm>
          <a:off x="2857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107880</xdr:rowOff>
    </xdr:from>
    <xdr:ext cx="534377" cy="259045"/>
    <xdr:sp macro="" textlink="">
      <xdr:nvSpPr>
        <xdr:cNvPr id="127" name="テキスト ボックス 126"/>
        <xdr:cNvSpPr txBox="1"/>
      </xdr:nvSpPr>
      <xdr:spPr>
        <a:xfrm>
          <a:off x="2641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161482</xdr:rowOff>
    </xdr:from>
    <xdr:to>
      <xdr:col>10</xdr:col>
      <xdr:colOff>114300</xdr:colOff>
      <xdr:row>58</xdr:row>
      <xdr:rowOff>81962</xdr:rowOff>
    </xdr:to>
    <xdr:cxnSp macro="">
      <xdr:nvCxnSpPr>
        <xdr:cNvPr id="128" name="直線コネクタ 127"/>
        <xdr:cNvCxnSpPr/>
      </xdr:nvCxnSpPr>
      <xdr:spPr>
        <a:xfrm flipV="1">
          <a:off x="1130300" y="9934132"/>
          <a:ext cx="8890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42788</xdr:rowOff>
    </xdr:from>
    <xdr:to>
      <xdr:col>10</xdr:col>
      <xdr:colOff>165100</xdr:colOff>
      <xdr:row>56</xdr:row>
      <xdr:rowOff>144388</xdr:rowOff>
    </xdr:to>
    <xdr:sp macro="" textlink="">
      <xdr:nvSpPr>
        <xdr:cNvPr id="129" name="フローチャート: 判断 128"/>
        <xdr:cNvSpPr/>
      </xdr:nvSpPr>
      <xdr:spPr>
        <a:xfrm>
          <a:off x="1968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160915</xdr:rowOff>
    </xdr:from>
    <xdr:ext cx="534377" cy="259045"/>
    <xdr:sp macro="" textlink="">
      <xdr:nvSpPr>
        <xdr:cNvPr id="130" name="テキスト ボックス 129"/>
        <xdr:cNvSpPr txBox="1"/>
      </xdr:nvSpPr>
      <xdr:spPr>
        <a:xfrm>
          <a:off x="1752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12286</xdr:rowOff>
    </xdr:from>
    <xdr:to>
      <xdr:col>6</xdr:col>
      <xdr:colOff>38100</xdr:colOff>
      <xdr:row>57</xdr:row>
      <xdr:rowOff>113886</xdr:rowOff>
    </xdr:to>
    <xdr:sp macro="" textlink="">
      <xdr:nvSpPr>
        <xdr:cNvPr id="131" name="フローチャート: 判断 130"/>
        <xdr:cNvSpPr/>
      </xdr:nvSpPr>
      <xdr:spPr>
        <a:xfrm>
          <a:off x="1079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130413</xdr:rowOff>
    </xdr:from>
    <xdr:ext cx="534377" cy="259045"/>
    <xdr:sp macro="" textlink="">
      <xdr:nvSpPr>
        <xdr:cNvPr id="132" name="テキスト ボックス 131"/>
        <xdr:cNvSpPr txBox="1"/>
      </xdr:nvSpPr>
      <xdr:spPr>
        <a:xfrm>
          <a:off x="863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62643</xdr:rowOff>
    </xdr:from>
    <xdr:to>
      <xdr:col>24</xdr:col>
      <xdr:colOff>114300</xdr:colOff>
      <xdr:row>56</xdr:row>
      <xdr:rowOff>164243</xdr:rowOff>
    </xdr:to>
    <xdr:sp macro="" textlink="">
      <xdr:nvSpPr>
        <xdr:cNvPr id="138" name="楕円 137"/>
        <xdr:cNvSpPr/>
      </xdr:nvSpPr>
      <xdr:spPr>
        <a:xfrm>
          <a:off x="4584700" y="96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149020</xdr:rowOff>
    </xdr:from>
    <xdr:ext cx="534377" cy="259045"/>
    <xdr:sp macro="" textlink="">
      <xdr:nvSpPr>
        <xdr:cNvPr id="139" name="物件費該当値テキスト"/>
        <xdr:cNvSpPr txBox="1"/>
      </xdr:nvSpPr>
      <xdr:spPr>
        <a:xfrm>
          <a:off x="4686300" y="95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124039</xdr:rowOff>
    </xdr:from>
    <xdr:to>
      <xdr:col>20</xdr:col>
      <xdr:colOff>38100</xdr:colOff>
      <xdr:row>57</xdr:row>
      <xdr:rowOff>54189</xdr:rowOff>
    </xdr:to>
    <xdr:sp macro="" textlink="">
      <xdr:nvSpPr>
        <xdr:cNvPr id="140" name="楕円 139"/>
        <xdr:cNvSpPr/>
      </xdr:nvSpPr>
      <xdr:spPr>
        <a:xfrm>
          <a:off x="3746500" y="97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45316</xdr:rowOff>
    </xdr:from>
    <xdr:ext cx="534377" cy="259045"/>
    <xdr:sp macro="" textlink="">
      <xdr:nvSpPr>
        <xdr:cNvPr id="141" name="テキスト ボックス 140"/>
        <xdr:cNvSpPr txBox="1"/>
      </xdr:nvSpPr>
      <xdr:spPr>
        <a:xfrm>
          <a:off x="3530111" y="98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90271</xdr:rowOff>
    </xdr:from>
    <xdr:to>
      <xdr:col>15</xdr:col>
      <xdr:colOff>101600</xdr:colOff>
      <xdr:row>57</xdr:row>
      <xdr:rowOff>20421</xdr:rowOff>
    </xdr:to>
    <xdr:sp macro="" textlink="">
      <xdr:nvSpPr>
        <xdr:cNvPr id="142" name="楕円 141"/>
        <xdr:cNvSpPr/>
      </xdr:nvSpPr>
      <xdr:spPr>
        <a:xfrm>
          <a:off x="2857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11548</xdr:rowOff>
    </xdr:from>
    <xdr:ext cx="534377" cy="259045"/>
    <xdr:sp macro="" textlink="">
      <xdr:nvSpPr>
        <xdr:cNvPr id="143" name="テキスト ボックス 142"/>
        <xdr:cNvSpPr txBox="1"/>
      </xdr:nvSpPr>
      <xdr:spPr>
        <a:xfrm>
          <a:off x="2641111" y="97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110682</xdr:rowOff>
    </xdr:from>
    <xdr:to>
      <xdr:col>10</xdr:col>
      <xdr:colOff>165100</xdr:colOff>
      <xdr:row>58</xdr:row>
      <xdr:rowOff>40832</xdr:rowOff>
    </xdr:to>
    <xdr:sp macro="" textlink="">
      <xdr:nvSpPr>
        <xdr:cNvPr id="144" name="楕円 143"/>
        <xdr:cNvSpPr/>
      </xdr:nvSpPr>
      <xdr:spPr>
        <a:xfrm>
          <a:off x="1968500" y="98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31959</xdr:rowOff>
    </xdr:from>
    <xdr:ext cx="534377" cy="259045"/>
    <xdr:sp macro="" textlink="">
      <xdr:nvSpPr>
        <xdr:cNvPr id="145" name="テキスト ボックス 144"/>
        <xdr:cNvSpPr txBox="1"/>
      </xdr:nvSpPr>
      <xdr:spPr>
        <a:xfrm>
          <a:off x="1752111" y="99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31162</xdr:rowOff>
    </xdr:from>
    <xdr:to>
      <xdr:col>6</xdr:col>
      <xdr:colOff>38100</xdr:colOff>
      <xdr:row>58</xdr:row>
      <xdr:rowOff>132762</xdr:rowOff>
    </xdr:to>
    <xdr:sp macro="" textlink="">
      <xdr:nvSpPr>
        <xdr:cNvPr id="146" name="楕円 145"/>
        <xdr:cNvSpPr/>
      </xdr:nvSpPr>
      <xdr:spPr>
        <a:xfrm>
          <a:off x="1079500" y="99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123889</xdr:rowOff>
    </xdr:from>
    <xdr:ext cx="534377" cy="259045"/>
    <xdr:sp macro="" textlink="">
      <xdr:nvSpPr>
        <xdr:cNvPr id="147" name="テキスト ボックス 146"/>
        <xdr:cNvSpPr txBox="1"/>
      </xdr:nvSpPr>
      <xdr:spPr>
        <a:xfrm>
          <a:off x="863111" y="100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7" name="テキスト ボックス 166"/>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5" name="直線コネクタ 174"/>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6" name="維持補修費最小値テキスト"/>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7" name="直線コネクタ 176"/>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8" name="維持補修費最大値テキスト"/>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9" name="直線コネクタ 178"/>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25829</xdr:rowOff>
    </xdr:from>
    <xdr:to>
      <xdr:col>24</xdr:col>
      <xdr:colOff>63500</xdr:colOff>
      <xdr:row>74</xdr:row>
      <xdr:rowOff>93694</xdr:rowOff>
    </xdr:to>
    <xdr:cxnSp macro="">
      <xdr:nvCxnSpPr>
        <xdr:cNvPr id="180" name="直線コネクタ 179"/>
        <xdr:cNvCxnSpPr/>
      </xdr:nvCxnSpPr>
      <xdr:spPr>
        <a:xfrm flipV="1">
          <a:off x="3797300" y="12713129"/>
          <a:ext cx="838200" cy="6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42753</xdr:rowOff>
    </xdr:from>
    <xdr:ext cx="469744" cy="259045"/>
    <xdr:sp macro="" textlink="">
      <xdr:nvSpPr>
        <xdr:cNvPr id="181" name="維持補修費平均値テキスト"/>
        <xdr:cNvSpPr txBox="1"/>
      </xdr:nvSpPr>
      <xdr:spPr>
        <a:xfrm>
          <a:off x="4686300" y="1290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2" name="フローチャート: 判断 181"/>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93694</xdr:rowOff>
    </xdr:from>
    <xdr:to>
      <xdr:col>19</xdr:col>
      <xdr:colOff>177800</xdr:colOff>
      <xdr:row>74</xdr:row>
      <xdr:rowOff>153559</xdr:rowOff>
    </xdr:to>
    <xdr:cxnSp macro="">
      <xdr:nvCxnSpPr>
        <xdr:cNvPr id="183" name="直線コネクタ 182"/>
        <xdr:cNvCxnSpPr/>
      </xdr:nvCxnSpPr>
      <xdr:spPr>
        <a:xfrm flipV="1">
          <a:off x="2908300" y="12780994"/>
          <a:ext cx="889000" cy="5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4" name="フローチャート: 判断 183"/>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169339</xdr:rowOff>
    </xdr:from>
    <xdr:ext cx="469744" cy="259045"/>
    <xdr:sp macro="" textlink="">
      <xdr:nvSpPr>
        <xdr:cNvPr id="185" name="テキスト ボックス 184"/>
        <xdr:cNvSpPr txBox="1"/>
      </xdr:nvSpPr>
      <xdr:spPr>
        <a:xfrm>
          <a:off x="3562428" y="130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153559</xdr:rowOff>
    </xdr:from>
    <xdr:to>
      <xdr:col>15</xdr:col>
      <xdr:colOff>50800</xdr:colOff>
      <xdr:row>75</xdr:row>
      <xdr:rowOff>45259</xdr:rowOff>
    </xdr:to>
    <xdr:cxnSp macro="">
      <xdr:nvCxnSpPr>
        <xdr:cNvPr id="186" name="直線コネクタ 185"/>
        <xdr:cNvCxnSpPr/>
      </xdr:nvCxnSpPr>
      <xdr:spPr>
        <a:xfrm flipV="1">
          <a:off x="2019300" y="12840859"/>
          <a:ext cx="8890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7" name="フローチャート: 判断 186"/>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25322</xdr:rowOff>
    </xdr:from>
    <xdr:ext cx="469744" cy="259045"/>
    <xdr:sp macro="" textlink="">
      <xdr:nvSpPr>
        <xdr:cNvPr id="188" name="テキスト ボックス 187"/>
        <xdr:cNvSpPr txBox="1"/>
      </xdr:nvSpPr>
      <xdr:spPr>
        <a:xfrm>
          <a:off x="2673428" y="1305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45259</xdr:rowOff>
    </xdr:from>
    <xdr:to>
      <xdr:col>10</xdr:col>
      <xdr:colOff>114300</xdr:colOff>
      <xdr:row>75</xdr:row>
      <xdr:rowOff>89980</xdr:rowOff>
    </xdr:to>
    <xdr:cxnSp macro="">
      <xdr:nvCxnSpPr>
        <xdr:cNvPr id="189" name="直線コネクタ 188"/>
        <xdr:cNvCxnSpPr/>
      </xdr:nvCxnSpPr>
      <xdr:spPr>
        <a:xfrm flipV="1">
          <a:off x="1130300" y="12904009"/>
          <a:ext cx="8890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90" name="フローチャート: 判断 189"/>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106190</xdr:rowOff>
    </xdr:from>
    <xdr:ext cx="469744" cy="259045"/>
    <xdr:sp macro="" textlink="">
      <xdr:nvSpPr>
        <xdr:cNvPr id="191" name="テキスト ボックス 190"/>
        <xdr:cNvSpPr txBox="1"/>
      </xdr:nvSpPr>
      <xdr:spPr>
        <a:xfrm>
          <a:off x="1784428"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2" name="フローチャート: 判断 191"/>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3" name="テキスト ボックス 192"/>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146479</xdr:rowOff>
    </xdr:from>
    <xdr:to>
      <xdr:col>24</xdr:col>
      <xdr:colOff>114300</xdr:colOff>
      <xdr:row>74</xdr:row>
      <xdr:rowOff>76629</xdr:rowOff>
    </xdr:to>
    <xdr:sp macro="" textlink="">
      <xdr:nvSpPr>
        <xdr:cNvPr id="199" name="楕円 198"/>
        <xdr:cNvSpPr/>
      </xdr:nvSpPr>
      <xdr:spPr>
        <a:xfrm>
          <a:off x="4584700" y="126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169356</xdr:rowOff>
    </xdr:from>
    <xdr:ext cx="469744" cy="259045"/>
    <xdr:sp macro="" textlink="">
      <xdr:nvSpPr>
        <xdr:cNvPr id="200" name="維持補修費該当値テキスト"/>
        <xdr:cNvSpPr txBox="1"/>
      </xdr:nvSpPr>
      <xdr:spPr>
        <a:xfrm>
          <a:off x="4686300" y="1251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42894</xdr:rowOff>
    </xdr:from>
    <xdr:to>
      <xdr:col>20</xdr:col>
      <xdr:colOff>38100</xdr:colOff>
      <xdr:row>74</xdr:row>
      <xdr:rowOff>144494</xdr:rowOff>
    </xdr:to>
    <xdr:sp macro="" textlink="">
      <xdr:nvSpPr>
        <xdr:cNvPr id="201" name="楕円 200"/>
        <xdr:cNvSpPr/>
      </xdr:nvSpPr>
      <xdr:spPr>
        <a:xfrm>
          <a:off x="3746500" y="127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161021</xdr:rowOff>
    </xdr:from>
    <xdr:ext cx="469744" cy="259045"/>
    <xdr:sp macro="" textlink="">
      <xdr:nvSpPr>
        <xdr:cNvPr id="202" name="テキスト ボックス 201"/>
        <xdr:cNvSpPr txBox="1"/>
      </xdr:nvSpPr>
      <xdr:spPr>
        <a:xfrm>
          <a:off x="3562428" y="1250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102759</xdr:rowOff>
    </xdr:from>
    <xdr:to>
      <xdr:col>15</xdr:col>
      <xdr:colOff>101600</xdr:colOff>
      <xdr:row>75</xdr:row>
      <xdr:rowOff>32909</xdr:rowOff>
    </xdr:to>
    <xdr:sp macro="" textlink="">
      <xdr:nvSpPr>
        <xdr:cNvPr id="203" name="楕円 202"/>
        <xdr:cNvSpPr/>
      </xdr:nvSpPr>
      <xdr:spPr>
        <a:xfrm>
          <a:off x="2857500" y="127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49436</xdr:rowOff>
    </xdr:from>
    <xdr:ext cx="469744" cy="259045"/>
    <xdr:sp macro="" textlink="">
      <xdr:nvSpPr>
        <xdr:cNvPr id="204" name="テキスト ボックス 203"/>
        <xdr:cNvSpPr txBox="1"/>
      </xdr:nvSpPr>
      <xdr:spPr>
        <a:xfrm>
          <a:off x="2673428" y="1256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165909</xdr:rowOff>
    </xdr:from>
    <xdr:to>
      <xdr:col>10</xdr:col>
      <xdr:colOff>165100</xdr:colOff>
      <xdr:row>75</xdr:row>
      <xdr:rowOff>96059</xdr:rowOff>
    </xdr:to>
    <xdr:sp macro="" textlink="">
      <xdr:nvSpPr>
        <xdr:cNvPr id="205" name="楕円 204"/>
        <xdr:cNvSpPr/>
      </xdr:nvSpPr>
      <xdr:spPr>
        <a:xfrm>
          <a:off x="1968500" y="128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112586</xdr:rowOff>
    </xdr:from>
    <xdr:ext cx="469744" cy="259045"/>
    <xdr:sp macro="" textlink="">
      <xdr:nvSpPr>
        <xdr:cNvPr id="206" name="テキスト ボックス 205"/>
        <xdr:cNvSpPr txBox="1"/>
      </xdr:nvSpPr>
      <xdr:spPr>
        <a:xfrm>
          <a:off x="1784428" y="126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39180</xdr:rowOff>
    </xdr:from>
    <xdr:to>
      <xdr:col>6</xdr:col>
      <xdr:colOff>38100</xdr:colOff>
      <xdr:row>75</xdr:row>
      <xdr:rowOff>140780</xdr:rowOff>
    </xdr:to>
    <xdr:sp macro="" textlink="">
      <xdr:nvSpPr>
        <xdr:cNvPr id="207" name="楕円 206"/>
        <xdr:cNvSpPr/>
      </xdr:nvSpPr>
      <xdr:spPr>
        <a:xfrm>
          <a:off x="1079500" y="128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157307</xdr:rowOff>
    </xdr:from>
    <xdr:ext cx="469744" cy="259045"/>
    <xdr:sp macro="" textlink="">
      <xdr:nvSpPr>
        <xdr:cNvPr id="208" name="テキスト ボックス 207"/>
        <xdr:cNvSpPr txBox="1"/>
      </xdr:nvSpPr>
      <xdr:spPr>
        <a:xfrm>
          <a:off x="895428" y="126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85789</xdr:rowOff>
    </xdr:from>
    <xdr:to>
      <xdr:col>24</xdr:col>
      <xdr:colOff>62865</xdr:colOff>
      <xdr:row>99</xdr:row>
      <xdr:rowOff>38888</xdr:rowOff>
    </xdr:to>
    <xdr:cxnSp macro="">
      <xdr:nvCxnSpPr>
        <xdr:cNvPr id="233" name="直線コネクタ 232"/>
        <xdr:cNvCxnSpPr/>
      </xdr:nvCxnSpPr>
      <xdr:spPr>
        <a:xfrm flipV="1">
          <a:off x="4633595" y="15516289"/>
          <a:ext cx="1270" cy="14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42715</xdr:rowOff>
    </xdr:from>
    <xdr:ext cx="534377" cy="259045"/>
    <xdr:sp macro="" textlink="">
      <xdr:nvSpPr>
        <xdr:cNvPr id="234" name="扶助費最小値テキスト"/>
        <xdr:cNvSpPr txBox="1"/>
      </xdr:nvSpPr>
      <xdr:spPr>
        <a:xfrm>
          <a:off x="4686300"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38888</xdr:rowOff>
    </xdr:from>
    <xdr:to>
      <xdr:col>24</xdr:col>
      <xdr:colOff>152400</xdr:colOff>
      <xdr:row>99</xdr:row>
      <xdr:rowOff>38888</xdr:rowOff>
    </xdr:to>
    <xdr:cxnSp macro="">
      <xdr:nvCxnSpPr>
        <xdr:cNvPr id="235" name="直線コネクタ 234"/>
        <xdr:cNvCxnSpPr/>
      </xdr:nvCxnSpPr>
      <xdr:spPr>
        <a:xfrm>
          <a:off x="4546600" y="1701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32466</xdr:rowOff>
    </xdr:from>
    <xdr:ext cx="599010" cy="259045"/>
    <xdr:sp macro="" textlink="">
      <xdr:nvSpPr>
        <xdr:cNvPr id="236" name="扶助費最大値テキスト"/>
        <xdr:cNvSpPr txBox="1"/>
      </xdr:nvSpPr>
      <xdr:spPr>
        <a:xfrm>
          <a:off x="4686300" y="152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85789</xdr:rowOff>
    </xdr:from>
    <xdr:to>
      <xdr:col>24</xdr:col>
      <xdr:colOff>152400</xdr:colOff>
      <xdr:row>90</xdr:row>
      <xdr:rowOff>85789</xdr:rowOff>
    </xdr:to>
    <xdr:cxnSp macro="">
      <xdr:nvCxnSpPr>
        <xdr:cNvPr id="237" name="直線コネクタ 236"/>
        <xdr:cNvCxnSpPr/>
      </xdr:nvCxnSpPr>
      <xdr:spPr>
        <a:xfrm>
          <a:off x="4546600" y="1551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120422</xdr:rowOff>
    </xdr:from>
    <xdr:to>
      <xdr:col>24</xdr:col>
      <xdr:colOff>63500</xdr:colOff>
      <xdr:row>95</xdr:row>
      <xdr:rowOff>91236</xdr:rowOff>
    </xdr:to>
    <xdr:cxnSp macro="">
      <xdr:nvCxnSpPr>
        <xdr:cNvPr id="238" name="直線コネクタ 237"/>
        <xdr:cNvCxnSpPr/>
      </xdr:nvCxnSpPr>
      <xdr:spPr>
        <a:xfrm>
          <a:off x="3797300" y="15893822"/>
          <a:ext cx="838200" cy="48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39997</xdr:rowOff>
    </xdr:from>
    <xdr:ext cx="534377" cy="259045"/>
    <xdr:sp macro="" textlink="">
      <xdr:nvSpPr>
        <xdr:cNvPr id="239" name="扶助費平均値テキスト"/>
        <xdr:cNvSpPr txBox="1"/>
      </xdr:nvSpPr>
      <xdr:spPr>
        <a:xfrm>
          <a:off x="4686300" y="16156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17120</xdr:rowOff>
    </xdr:from>
    <xdr:to>
      <xdr:col>24</xdr:col>
      <xdr:colOff>114300</xdr:colOff>
      <xdr:row>95</xdr:row>
      <xdr:rowOff>118720</xdr:rowOff>
    </xdr:to>
    <xdr:sp macro="" textlink="">
      <xdr:nvSpPr>
        <xdr:cNvPr id="240" name="フローチャート: 判断 239"/>
        <xdr:cNvSpPr/>
      </xdr:nvSpPr>
      <xdr:spPr>
        <a:xfrm>
          <a:off x="4584700" y="163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120422</xdr:rowOff>
    </xdr:from>
    <xdr:to>
      <xdr:col>19</xdr:col>
      <xdr:colOff>177800</xdr:colOff>
      <xdr:row>98</xdr:row>
      <xdr:rowOff>597</xdr:rowOff>
    </xdr:to>
    <xdr:cxnSp macro="">
      <xdr:nvCxnSpPr>
        <xdr:cNvPr id="241" name="直線コネクタ 240"/>
        <xdr:cNvCxnSpPr/>
      </xdr:nvCxnSpPr>
      <xdr:spPr>
        <a:xfrm flipV="1">
          <a:off x="2908300" y="15893822"/>
          <a:ext cx="889000" cy="90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63869</xdr:rowOff>
    </xdr:from>
    <xdr:to>
      <xdr:col>20</xdr:col>
      <xdr:colOff>38100</xdr:colOff>
      <xdr:row>92</xdr:row>
      <xdr:rowOff>165469</xdr:rowOff>
    </xdr:to>
    <xdr:sp macro="" textlink="">
      <xdr:nvSpPr>
        <xdr:cNvPr id="242" name="フローチャート: 判断 241"/>
        <xdr:cNvSpPr/>
      </xdr:nvSpPr>
      <xdr:spPr>
        <a:xfrm>
          <a:off x="3746500" y="1583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10546</xdr:rowOff>
    </xdr:from>
    <xdr:ext cx="599010" cy="259045"/>
    <xdr:sp macro="" textlink="">
      <xdr:nvSpPr>
        <xdr:cNvPr id="243" name="テキスト ボックス 242"/>
        <xdr:cNvSpPr txBox="1"/>
      </xdr:nvSpPr>
      <xdr:spPr>
        <a:xfrm>
          <a:off x="3497795" y="156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xdr:rowOff>
    </xdr:from>
    <xdr:to>
      <xdr:col>15</xdr:col>
      <xdr:colOff>50800</xdr:colOff>
      <xdr:row>98</xdr:row>
      <xdr:rowOff>66853</xdr:rowOff>
    </xdr:to>
    <xdr:cxnSp macro="">
      <xdr:nvCxnSpPr>
        <xdr:cNvPr id="244" name="直線コネクタ 243"/>
        <xdr:cNvCxnSpPr/>
      </xdr:nvCxnSpPr>
      <xdr:spPr>
        <a:xfrm flipV="1">
          <a:off x="2019300" y="16802697"/>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75527</xdr:rowOff>
    </xdr:from>
    <xdr:to>
      <xdr:col>15</xdr:col>
      <xdr:colOff>101600</xdr:colOff>
      <xdr:row>98</xdr:row>
      <xdr:rowOff>5677</xdr:rowOff>
    </xdr:to>
    <xdr:sp macro="" textlink="">
      <xdr:nvSpPr>
        <xdr:cNvPr id="245" name="フローチャート: 判断 244"/>
        <xdr:cNvSpPr/>
      </xdr:nvSpPr>
      <xdr:spPr>
        <a:xfrm>
          <a:off x="2857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22204</xdr:rowOff>
    </xdr:from>
    <xdr:ext cx="534377" cy="259045"/>
    <xdr:sp macro="" textlink="">
      <xdr:nvSpPr>
        <xdr:cNvPr id="246" name="テキスト ボックス 245"/>
        <xdr:cNvSpPr txBox="1"/>
      </xdr:nvSpPr>
      <xdr:spPr>
        <a:xfrm>
          <a:off x="2641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66853</xdr:rowOff>
    </xdr:from>
    <xdr:to>
      <xdr:col>10</xdr:col>
      <xdr:colOff>114300</xdr:colOff>
      <xdr:row>99</xdr:row>
      <xdr:rowOff>33629</xdr:rowOff>
    </xdr:to>
    <xdr:cxnSp macro="">
      <xdr:nvCxnSpPr>
        <xdr:cNvPr id="247" name="直線コネクタ 246"/>
        <xdr:cNvCxnSpPr/>
      </xdr:nvCxnSpPr>
      <xdr:spPr>
        <a:xfrm flipV="1">
          <a:off x="1130300" y="16868953"/>
          <a:ext cx="889000" cy="1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148526</xdr:rowOff>
    </xdr:from>
    <xdr:to>
      <xdr:col>10</xdr:col>
      <xdr:colOff>165100</xdr:colOff>
      <xdr:row>98</xdr:row>
      <xdr:rowOff>78676</xdr:rowOff>
    </xdr:to>
    <xdr:sp macro="" textlink="">
      <xdr:nvSpPr>
        <xdr:cNvPr id="248" name="フローチャート: 判断 247"/>
        <xdr:cNvSpPr/>
      </xdr:nvSpPr>
      <xdr:spPr>
        <a:xfrm>
          <a:off x="1968500" y="167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95203</xdr:rowOff>
    </xdr:from>
    <xdr:ext cx="534377" cy="259045"/>
    <xdr:sp macro="" textlink="">
      <xdr:nvSpPr>
        <xdr:cNvPr id="249" name="テキスト ボックス 248"/>
        <xdr:cNvSpPr txBox="1"/>
      </xdr:nvSpPr>
      <xdr:spPr>
        <a:xfrm>
          <a:off x="1752111" y="165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134010</xdr:rowOff>
    </xdr:from>
    <xdr:to>
      <xdr:col>6</xdr:col>
      <xdr:colOff>38100</xdr:colOff>
      <xdr:row>99</xdr:row>
      <xdr:rowOff>64160</xdr:rowOff>
    </xdr:to>
    <xdr:sp macro="" textlink="">
      <xdr:nvSpPr>
        <xdr:cNvPr id="250" name="フローチャート: 判断 249"/>
        <xdr:cNvSpPr/>
      </xdr:nvSpPr>
      <xdr:spPr>
        <a:xfrm>
          <a:off x="1079500" y="169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80687</xdr:rowOff>
    </xdr:from>
    <xdr:ext cx="534377" cy="259045"/>
    <xdr:sp macro="" textlink="">
      <xdr:nvSpPr>
        <xdr:cNvPr id="251" name="テキスト ボックス 250"/>
        <xdr:cNvSpPr txBox="1"/>
      </xdr:nvSpPr>
      <xdr:spPr>
        <a:xfrm>
          <a:off x="863111" y="167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40436</xdr:rowOff>
    </xdr:from>
    <xdr:to>
      <xdr:col>24</xdr:col>
      <xdr:colOff>114300</xdr:colOff>
      <xdr:row>95</xdr:row>
      <xdr:rowOff>142036</xdr:rowOff>
    </xdr:to>
    <xdr:sp macro="" textlink="">
      <xdr:nvSpPr>
        <xdr:cNvPr id="257" name="楕円 256"/>
        <xdr:cNvSpPr/>
      </xdr:nvSpPr>
      <xdr:spPr>
        <a:xfrm>
          <a:off x="4584700" y="163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18863</xdr:rowOff>
    </xdr:from>
    <xdr:ext cx="534377" cy="259045"/>
    <xdr:sp macro="" textlink="">
      <xdr:nvSpPr>
        <xdr:cNvPr id="258" name="扶助費該当値テキスト"/>
        <xdr:cNvSpPr txBox="1"/>
      </xdr:nvSpPr>
      <xdr:spPr>
        <a:xfrm>
          <a:off x="4686300" y="163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69622</xdr:rowOff>
    </xdr:from>
    <xdr:to>
      <xdr:col>20</xdr:col>
      <xdr:colOff>38100</xdr:colOff>
      <xdr:row>92</xdr:row>
      <xdr:rowOff>171222</xdr:rowOff>
    </xdr:to>
    <xdr:sp macro="" textlink="">
      <xdr:nvSpPr>
        <xdr:cNvPr id="259" name="楕円 258"/>
        <xdr:cNvSpPr/>
      </xdr:nvSpPr>
      <xdr:spPr>
        <a:xfrm>
          <a:off x="3746500" y="15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162349</xdr:rowOff>
    </xdr:from>
    <xdr:ext cx="599010" cy="259045"/>
    <xdr:sp macro="" textlink="">
      <xdr:nvSpPr>
        <xdr:cNvPr id="260" name="テキスト ボックス 259"/>
        <xdr:cNvSpPr txBox="1"/>
      </xdr:nvSpPr>
      <xdr:spPr>
        <a:xfrm>
          <a:off x="3497795" y="1593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121247</xdr:rowOff>
    </xdr:from>
    <xdr:to>
      <xdr:col>15</xdr:col>
      <xdr:colOff>101600</xdr:colOff>
      <xdr:row>98</xdr:row>
      <xdr:rowOff>51397</xdr:rowOff>
    </xdr:to>
    <xdr:sp macro="" textlink="">
      <xdr:nvSpPr>
        <xdr:cNvPr id="261" name="楕円 260"/>
        <xdr:cNvSpPr/>
      </xdr:nvSpPr>
      <xdr:spPr>
        <a:xfrm>
          <a:off x="2857500" y="167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42524</xdr:rowOff>
    </xdr:from>
    <xdr:ext cx="534377" cy="259045"/>
    <xdr:sp macro="" textlink="">
      <xdr:nvSpPr>
        <xdr:cNvPr id="262" name="テキスト ボックス 261"/>
        <xdr:cNvSpPr txBox="1"/>
      </xdr:nvSpPr>
      <xdr:spPr>
        <a:xfrm>
          <a:off x="2641111" y="1684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16053</xdr:rowOff>
    </xdr:from>
    <xdr:to>
      <xdr:col>10</xdr:col>
      <xdr:colOff>165100</xdr:colOff>
      <xdr:row>98</xdr:row>
      <xdr:rowOff>117653</xdr:rowOff>
    </xdr:to>
    <xdr:sp macro="" textlink="">
      <xdr:nvSpPr>
        <xdr:cNvPr id="263" name="楕円 262"/>
        <xdr:cNvSpPr/>
      </xdr:nvSpPr>
      <xdr:spPr>
        <a:xfrm>
          <a:off x="1968500" y="168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108780</xdr:rowOff>
    </xdr:from>
    <xdr:ext cx="534377" cy="259045"/>
    <xdr:sp macro="" textlink="">
      <xdr:nvSpPr>
        <xdr:cNvPr id="264" name="テキスト ボックス 263"/>
        <xdr:cNvSpPr txBox="1"/>
      </xdr:nvSpPr>
      <xdr:spPr>
        <a:xfrm>
          <a:off x="1752111" y="169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154279</xdr:rowOff>
    </xdr:from>
    <xdr:to>
      <xdr:col>6</xdr:col>
      <xdr:colOff>38100</xdr:colOff>
      <xdr:row>99</xdr:row>
      <xdr:rowOff>84429</xdr:rowOff>
    </xdr:to>
    <xdr:sp macro="" textlink="">
      <xdr:nvSpPr>
        <xdr:cNvPr id="265" name="楕円 264"/>
        <xdr:cNvSpPr/>
      </xdr:nvSpPr>
      <xdr:spPr>
        <a:xfrm>
          <a:off x="1079500" y="169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75556</xdr:rowOff>
    </xdr:from>
    <xdr:ext cx="534377" cy="259045"/>
    <xdr:sp macro="" textlink="">
      <xdr:nvSpPr>
        <xdr:cNvPr id="266" name="テキスト ボックス 265"/>
        <xdr:cNvSpPr txBox="1"/>
      </xdr:nvSpPr>
      <xdr:spPr>
        <a:xfrm>
          <a:off x="863111" y="1704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57459</xdr:rowOff>
    </xdr:from>
    <xdr:to>
      <xdr:col>54</xdr:col>
      <xdr:colOff>189865</xdr:colOff>
      <xdr:row>37</xdr:row>
      <xdr:rowOff>76356</xdr:rowOff>
    </xdr:to>
    <xdr:cxnSp macro="">
      <xdr:nvCxnSpPr>
        <xdr:cNvPr id="292" name="直線コネクタ 291"/>
        <xdr:cNvCxnSpPr/>
      </xdr:nvCxnSpPr>
      <xdr:spPr>
        <a:xfrm flipV="1">
          <a:off x="10475595" y="5886759"/>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80183</xdr:rowOff>
    </xdr:from>
    <xdr:ext cx="534377" cy="259045"/>
    <xdr:sp macro="" textlink="">
      <xdr:nvSpPr>
        <xdr:cNvPr id="293" name="補助費等最小値テキスト"/>
        <xdr:cNvSpPr txBox="1"/>
      </xdr:nvSpPr>
      <xdr:spPr>
        <a:xfrm>
          <a:off x="10528300" y="64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76356</xdr:rowOff>
    </xdr:from>
    <xdr:to>
      <xdr:col>55</xdr:col>
      <xdr:colOff>88900</xdr:colOff>
      <xdr:row>37</xdr:row>
      <xdr:rowOff>76356</xdr:rowOff>
    </xdr:to>
    <xdr:cxnSp macro="">
      <xdr:nvCxnSpPr>
        <xdr:cNvPr id="294" name="直線コネクタ 293"/>
        <xdr:cNvCxnSpPr/>
      </xdr:nvCxnSpPr>
      <xdr:spPr>
        <a:xfrm>
          <a:off x="10388600" y="642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4136</xdr:rowOff>
    </xdr:from>
    <xdr:ext cx="534377" cy="259045"/>
    <xdr:sp macro="" textlink="">
      <xdr:nvSpPr>
        <xdr:cNvPr id="295" name="補助費等最大値テキスト"/>
        <xdr:cNvSpPr txBox="1"/>
      </xdr:nvSpPr>
      <xdr:spPr>
        <a:xfrm>
          <a:off x="10528300" y="56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57459</xdr:rowOff>
    </xdr:from>
    <xdr:to>
      <xdr:col>55</xdr:col>
      <xdr:colOff>88900</xdr:colOff>
      <xdr:row>34</xdr:row>
      <xdr:rowOff>57459</xdr:rowOff>
    </xdr:to>
    <xdr:cxnSp macro="">
      <xdr:nvCxnSpPr>
        <xdr:cNvPr id="296" name="直線コネクタ 295"/>
        <xdr:cNvCxnSpPr/>
      </xdr:nvCxnSpPr>
      <xdr:spPr>
        <a:xfrm>
          <a:off x="10388600" y="588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76356</xdr:rowOff>
    </xdr:from>
    <xdr:to>
      <xdr:col>55</xdr:col>
      <xdr:colOff>0</xdr:colOff>
      <xdr:row>37</xdr:row>
      <xdr:rowOff>148887</xdr:rowOff>
    </xdr:to>
    <xdr:cxnSp macro="">
      <xdr:nvCxnSpPr>
        <xdr:cNvPr id="297" name="直線コネクタ 296"/>
        <xdr:cNvCxnSpPr/>
      </xdr:nvCxnSpPr>
      <xdr:spPr>
        <a:xfrm flipV="1">
          <a:off x="9639300" y="6420006"/>
          <a:ext cx="838200" cy="7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57359</xdr:rowOff>
    </xdr:from>
    <xdr:ext cx="534377" cy="259045"/>
    <xdr:sp macro="" textlink="">
      <xdr:nvSpPr>
        <xdr:cNvPr id="298" name="補助費等平均値テキスト"/>
        <xdr:cNvSpPr txBox="1"/>
      </xdr:nvSpPr>
      <xdr:spPr>
        <a:xfrm>
          <a:off x="10528300" y="6058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34482</xdr:rowOff>
    </xdr:from>
    <xdr:to>
      <xdr:col>55</xdr:col>
      <xdr:colOff>50800</xdr:colOff>
      <xdr:row>36</xdr:row>
      <xdr:rowOff>136082</xdr:rowOff>
    </xdr:to>
    <xdr:sp macro="" textlink="">
      <xdr:nvSpPr>
        <xdr:cNvPr id="299" name="フローチャート: 判断 298"/>
        <xdr:cNvSpPr/>
      </xdr:nvSpPr>
      <xdr:spPr>
        <a:xfrm>
          <a:off x="10426700" y="620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85369</xdr:rowOff>
    </xdr:from>
    <xdr:to>
      <xdr:col>50</xdr:col>
      <xdr:colOff>114300</xdr:colOff>
      <xdr:row>37</xdr:row>
      <xdr:rowOff>148887</xdr:rowOff>
    </xdr:to>
    <xdr:cxnSp macro="">
      <xdr:nvCxnSpPr>
        <xdr:cNvPr id="300" name="直線コネクタ 299"/>
        <xdr:cNvCxnSpPr/>
      </xdr:nvCxnSpPr>
      <xdr:spPr>
        <a:xfrm>
          <a:off x="8750300" y="5400319"/>
          <a:ext cx="889000" cy="109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81716</xdr:rowOff>
    </xdr:from>
    <xdr:to>
      <xdr:col>50</xdr:col>
      <xdr:colOff>165100</xdr:colOff>
      <xdr:row>37</xdr:row>
      <xdr:rowOff>11866</xdr:rowOff>
    </xdr:to>
    <xdr:sp macro="" textlink="">
      <xdr:nvSpPr>
        <xdr:cNvPr id="301" name="フローチャート: 判断 300"/>
        <xdr:cNvSpPr/>
      </xdr:nvSpPr>
      <xdr:spPr>
        <a:xfrm>
          <a:off x="95885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28393</xdr:rowOff>
    </xdr:from>
    <xdr:ext cx="534377" cy="259045"/>
    <xdr:sp macro="" textlink="">
      <xdr:nvSpPr>
        <xdr:cNvPr id="302" name="テキスト ボックス 301"/>
        <xdr:cNvSpPr txBox="1"/>
      </xdr:nvSpPr>
      <xdr:spPr>
        <a:xfrm>
          <a:off x="9372111" y="60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85369</xdr:rowOff>
    </xdr:from>
    <xdr:to>
      <xdr:col>45</xdr:col>
      <xdr:colOff>177800</xdr:colOff>
      <xdr:row>38</xdr:row>
      <xdr:rowOff>29798</xdr:rowOff>
    </xdr:to>
    <xdr:cxnSp macro="">
      <xdr:nvCxnSpPr>
        <xdr:cNvPr id="303" name="直線コネクタ 302"/>
        <xdr:cNvCxnSpPr/>
      </xdr:nvCxnSpPr>
      <xdr:spPr>
        <a:xfrm flipV="1">
          <a:off x="7861300" y="5400319"/>
          <a:ext cx="889000" cy="114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19667</xdr:rowOff>
    </xdr:from>
    <xdr:to>
      <xdr:col>46</xdr:col>
      <xdr:colOff>38100</xdr:colOff>
      <xdr:row>30</xdr:row>
      <xdr:rowOff>121267</xdr:rowOff>
    </xdr:to>
    <xdr:sp macro="" textlink="">
      <xdr:nvSpPr>
        <xdr:cNvPr id="304" name="フローチャート: 判断 303"/>
        <xdr:cNvSpPr/>
      </xdr:nvSpPr>
      <xdr:spPr>
        <a:xfrm>
          <a:off x="8699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137794</xdr:rowOff>
    </xdr:from>
    <xdr:ext cx="599010" cy="259045"/>
    <xdr:sp macro="" textlink="">
      <xdr:nvSpPr>
        <xdr:cNvPr id="305" name="テキスト ボックス 304"/>
        <xdr:cNvSpPr txBox="1"/>
      </xdr:nvSpPr>
      <xdr:spPr>
        <a:xfrm>
          <a:off x="8450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21361</xdr:rowOff>
    </xdr:from>
    <xdr:to>
      <xdr:col>41</xdr:col>
      <xdr:colOff>50800</xdr:colOff>
      <xdr:row>38</xdr:row>
      <xdr:rowOff>29798</xdr:rowOff>
    </xdr:to>
    <xdr:cxnSp macro="">
      <xdr:nvCxnSpPr>
        <xdr:cNvPr id="306" name="直線コネクタ 305"/>
        <xdr:cNvCxnSpPr/>
      </xdr:nvCxnSpPr>
      <xdr:spPr>
        <a:xfrm>
          <a:off x="6972300" y="6536461"/>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168464</xdr:rowOff>
    </xdr:from>
    <xdr:to>
      <xdr:col>41</xdr:col>
      <xdr:colOff>101600</xdr:colOff>
      <xdr:row>37</xdr:row>
      <xdr:rowOff>98614</xdr:rowOff>
    </xdr:to>
    <xdr:sp macro="" textlink="">
      <xdr:nvSpPr>
        <xdr:cNvPr id="307" name="フローチャート: 判断 306"/>
        <xdr:cNvSpPr/>
      </xdr:nvSpPr>
      <xdr:spPr>
        <a:xfrm>
          <a:off x="7810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115141</xdr:rowOff>
    </xdr:from>
    <xdr:ext cx="534377" cy="259045"/>
    <xdr:sp macro="" textlink="">
      <xdr:nvSpPr>
        <xdr:cNvPr id="308" name="テキスト ボックス 307"/>
        <xdr:cNvSpPr txBox="1"/>
      </xdr:nvSpPr>
      <xdr:spPr>
        <a:xfrm>
          <a:off x="7594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41253</xdr:rowOff>
    </xdr:from>
    <xdr:to>
      <xdr:col>36</xdr:col>
      <xdr:colOff>165100</xdr:colOff>
      <xdr:row>37</xdr:row>
      <xdr:rowOff>142853</xdr:rowOff>
    </xdr:to>
    <xdr:sp macro="" textlink="">
      <xdr:nvSpPr>
        <xdr:cNvPr id="309" name="フローチャート: 判断 308"/>
        <xdr:cNvSpPr/>
      </xdr:nvSpPr>
      <xdr:spPr>
        <a:xfrm>
          <a:off x="6921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159380</xdr:rowOff>
    </xdr:from>
    <xdr:ext cx="534377" cy="259045"/>
    <xdr:sp macro="" textlink="">
      <xdr:nvSpPr>
        <xdr:cNvPr id="310" name="テキスト ボックス 309"/>
        <xdr:cNvSpPr txBox="1"/>
      </xdr:nvSpPr>
      <xdr:spPr>
        <a:xfrm>
          <a:off x="6705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25556</xdr:rowOff>
    </xdr:from>
    <xdr:to>
      <xdr:col>55</xdr:col>
      <xdr:colOff>50800</xdr:colOff>
      <xdr:row>37</xdr:row>
      <xdr:rowOff>127156</xdr:rowOff>
    </xdr:to>
    <xdr:sp macro="" textlink="">
      <xdr:nvSpPr>
        <xdr:cNvPr id="316" name="楕円 315"/>
        <xdr:cNvSpPr/>
      </xdr:nvSpPr>
      <xdr:spPr>
        <a:xfrm>
          <a:off x="10426700" y="636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111933</xdr:rowOff>
    </xdr:from>
    <xdr:ext cx="534377" cy="259045"/>
    <xdr:sp macro="" textlink="">
      <xdr:nvSpPr>
        <xdr:cNvPr id="317" name="補助費等該当値テキスト"/>
        <xdr:cNvSpPr txBox="1"/>
      </xdr:nvSpPr>
      <xdr:spPr>
        <a:xfrm>
          <a:off x="10528300" y="62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98087</xdr:rowOff>
    </xdr:from>
    <xdr:to>
      <xdr:col>50</xdr:col>
      <xdr:colOff>165100</xdr:colOff>
      <xdr:row>38</xdr:row>
      <xdr:rowOff>28237</xdr:rowOff>
    </xdr:to>
    <xdr:sp macro="" textlink="">
      <xdr:nvSpPr>
        <xdr:cNvPr id="318" name="楕円 317"/>
        <xdr:cNvSpPr/>
      </xdr:nvSpPr>
      <xdr:spPr>
        <a:xfrm>
          <a:off x="9588500" y="64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19365</xdr:rowOff>
    </xdr:from>
    <xdr:ext cx="534377" cy="259045"/>
    <xdr:sp macro="" textlink="">
      <xdr:nvSpPr>
        <xdr:cNvPr id="319" name="テキスト ボックス 318"/>
        <xdr:cNvSpPr txBox="1"/>
      </xdr:nvSpPr>
      <xdr:spPr>
        <a:xfrm>
          <a:off x="9372111" y="65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34569</xdr:rowOff>
    </xdr:from>
    <xdr:to>
      <xdr:col>46</xdr:col>
      <xdr:colOff>38100</xdr:colOff>
      <xdr:row>31</xdr:row>
      <xdr:rowOff>136169</xdr:rowOff>
    </xdr:to>
    <xdr:sp macro="" textlink="">
      <xdr:nvSpPr>
        <xdr:cNvPr id="320" name="楕円 319"/>
        <xdr:cNvSpPr/>
      </xdr:nvSpPr>
      <xdr:spPr>
        <a:xfrm>
          <a:off x="8699500" y="5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127296</xdr:rowOff>
    </xdr:from>
    <xdr:ext cx="599010" cy="259045"/>
    <xdr:sp macro="" textlink="">
      <xdr:nvSpPr>
        <xdr:cNvPr id="321" name="テキスト ボックス 320"/>
        <xdr:cNvSpPr txBox="1"/>
      </xdr:nvSpPr>
      <xdr:spPr>
        <a:xfrm>
          <a:off x="8450795" y="544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150448</xdr:rowOff>
    </xdr:from>
    <xdr:to>
      <xdr:col>41</xdr:col>
      <xdr:colOff>101600</xdr:colOff>
      <xdr:row>38</xdr:row>
      <xdr:rowOff>80598</xdr:rowOff>
    </xdr:to>
    <xdr:sp macro="" textlink="">
      <xdr:nvSpPr>
        <xdr:cNvPr id="322" name="楕円 321"/>
        <xdr:cNvSpPr/>
      </xdr:nvSpPr>
      <xdr:spPr>
        <a:xfrm>
          <a:off x="7810500" y="6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71725</xdr:rowOff>
    </xdr:from>
    <xdr:ext cx="534377" cy="259045"/>
    <xdr:sp macro="" textlink="">
      <xdr:nvSpPr>
        <xdr:cNvPr id="323" name="テキスト ボックス 322"/>
        <xdr:cNvSpPr txBox="1"/>
      </xdr:nvSpPr>
      <xdr:spPr>
        <a:xfrm>
          <a:off x="7594111" y="65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142011</xdr:rowOff>
    </xdr:from>
    <xdr:to>
      <xdr:col>36</xdr:col>
      <xdr:colOff>165100</xdr:colOff>
      <xdr:row>38</xdr:row>
      <xdr:rowOff>72161</xdr:rowOff>
    </xdr:to>
    <xdr:sp macro="" textlink="">
      <xdr:nvSpPr>
        <xdr:cNvPr id="324" name="楕円 323"/>
        <xdr:cNvSpPr/>
      </xdr:nvSpPr>
      <xdr:spPr>
        <a:xfrm>
          <a:off x="69215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63288</xdr:rowOff>
    </xdr:from>
    <xdr:ext cx="534377" cy="259045"/>
    <xdr:sp macro="" textlink="">
      <xdr:nvSpPr>
        <xdr:cNvPr id="325" name="テキスト ボックス 324"/>
        <xdr:cNvSpPr txBox="1"/>
      </xdr:nvSpPr>
      <xdr:spPr>
        <a:xfrm>
          <a:off x="6705111" y="65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6" name="テキスト ボックス 34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56</xdr:row>
      <xdr:rowOff>160634</xdr:rowOff>
    </xdr:to>
    <xdr:cxnSp macro="">
      <xdr:nvCxnSpPr>
        <xdr:cNvPr id="352" name="直線コネクタ 351"/>
        <xdr:cNvCxnSpPr/>
      </xdr:nvCxnSpPr>
      <xdr:spPr>
        <a:xfrm flipV="1">
          <a:off x="10475595" y="8659132"/>
          <a:ext cx="1270" cy="1102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164461</xdr:rowOff>
    </xdr:from>
    <xdr:ext cx="534377" cy="259045"/>
    <xdr:sp macro="" textlink="">
      <xdr:nvSpPr>
        <xdr:cNvPr id="353" name="普通建設事業費最小値テキスト"/>
        <xdr:cNvSpPr txBox="1"/>
      </xdr:nvSpPr>
      <xdr:spPr>
        <a:xfrm>
          <a:off x="10528300" y="97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160634</xdr:rowOff>
    </xdr:from>
    <xdr:to>
      <xdr:col>55</xdr:col>
      <xdr:colOff>88900</xdr:colOff>
      <xdr:row>56</xdr:row>
      <xdr:rowOff>160634</xdr:rowOff>
    </xdr:to>
    <xdr:cxnSp macro="">
      <xdr:nvCxnSpPr>
        <xdr:cNvPr id="354" name="直線コネクタ 353"/>
        <xdr:cNvCxnSpPr/>
      </xdr:nvCxnSpPr>
      <xdr:spPr>
        <a:xfrm>
          <a:off x="10388600" y="976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55" name="普通建設事業費最大値テキスト"/>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56" name="直線コネクタ 355"/>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46660</xdr:rowOff>
    </xdr:from>
    <xdr:to>
      <xdr:col>55</xdr:col>
      <xdr:colOff>0</xdr:colOff>
      <xdr:row>58</xdr:row>
      <xdr:rowOff>24551</xdr:rowOff>
    </xdr:to>
    <xdr:cxnSp macro="">
      <xdr:nvCxnSpPr>
        <xdr:cNvPr id="357" name="直線コネクタ 356"/>
        <xdr:cNvCxnSpPr/>
      </xdr:nvCxnSpPr>
      <xdr:spPr>
        <a:xfrm flipV="1">
          <a:off x="9639300" y="9476410"/>
          <a:ext cx="838200" cy="4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79088</xdr:rowOff>
    </xdr:from>
    <xdr:ext cx="534377" cy="259045"/>
    <xdr:sp macro="" textlink="">
      <xdr:nvSpPr>
        <xdr:cNvPr id="358" name="普通建設事業費平均値テキスト"/>
        <xdr:cNvSpPr txBox="1"/>
      </xdr:nvSpPr>
      <xdr:spPr>
        <a:xfrm>
          <a:off x="10528300" y="916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56211</xdr:rowOff>
    </xdr:from>
    <xdr:to>
      <xdr:col>55</xdr:col>
      <xdr:colOff>50800</xdr:colOff>
      <xdr:row>54</xdr:row>
      <xdr:rowOff>157811</xdr:rowOff>
    </xdr:to>
    <xdr:sp macro="" textlink="">
      <xdr:nvSpPr>
        <xdr:cNvPr id="359" name="フローチャート: 判断 358"/>
        <xdr:cNvSpPr/>
      </xdr:nvSpPr>
      <xdr:spPr>
        <a:xfrm>
          <a:off x="10426700" y="93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24551</xdr:rowOff>
    </xdr:from>
    <xdr:to>
      <xdr:col>50</xdr:col>
      <xdr:colOff>114300</xdr:colOff>
      <xdr:row>58</xdr:row>
      <xdr:rowOff>35720</xdr:rowOff>
    </xdr:to>
    <xdr:cxnSp macro="">
      <xdr:nvCxnSpPr>
        <xdr:cNvPr id="360" name="直線コネクタ 359"/>
        <xdr:cNvCxnSpPr/>
      </xdr:nvCxnSpPr>
      <xdr:spPr>
        <a:xfrm flipV="1">
          <a:off x="8750300" y="9968651"/>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8433</xdr:rowOff>
    </xdr:from>
    <xdr:to>
      <xdr:col>50</xdr:col>
      <xdr:colOff>165100</xdr:colOff>
      <xdr:row>53</xdr:row>
      <xdr:rowOff>110033</xdr:rowOff>
    </xdr:to>
    <xdr:sp macro="" textlink="">
      <xdr:nvSpPr>
        <xdr:cNvPr id="361" name="フローチャート: 判断 360"/>
        <xdr:cNvSpPr/>
      </xdr:nvSpPr>
      <xdr:spPr>
        <a:xfrm>
          <a:off x="9588500" y="909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126560</xdr:rowOff>
    </xdr:from>
    <xdr:ext cx="534377" cy="259045"/>
    <xdr:sp macro="" textlink="">
      <xdr:nvSpPr>
        <xdr:cNvPr id="362" name="テキスト ボックス 361"/>
        <xdr:cNvSpPr txBox="1"/>
      </xdr:nvSpPr>
      <xdr:spPr>
        <a:xfrm>
          <a:off x="9372111" y="88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32879</xdr:rowOff>
    </xdr:from>
    <xdr:to>
      <xdr:col>45</xdr:col>
      <xdr:colOff>177800</xdr:colOff>
      <xdr:row>58</xdr:row>
      <xdr:rowOff>35720</xdr:rowOff>
    </xdr:to>
    <xdr:cxnSp macro="">
      <xdr:nvCxnSpPr>
        <xdr:cNvPr id="363" name="直線コネクタ 362"/>
        <xdr:cNvCxnSpPr/>
      </xdr:nvCxnSpPr>
      <xdr:spPr>
        <a:xfrm>
          <a:off x="7861300" y="9634079"/>
          <a:ext cx="889000" cy="34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104086</xdr:rowOff>
    </xdr:from>
    <xdr:to>
      <xdr:col>46</xdr:col>
      <xdr:colOff>38100</xdr:colOff>
      <xdr:row>52</xdr:row>
      <xdr:rowOff>34236</xdr:rowOff>
    </xdr:to>
    <xdr:sp macro="" textlink="">
      <xdr:nvSpPr>
        <xdr:cNvPr id="364" name="フローチャート: 判断 363"/>
        <xdr:cNvSpPr/>
      </xdr:nvSpPr>
      <xdr:spPr>
        <a:xfrm>
          <a:off x="8699500" y="8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50763</xdr:rowOff>
    </xdr:from>
    <xdr:ext cx="534377" cy="259045"/>
    <xdr:sp macro="" textlink="">
      <xdr:nvSpPr>
        <xdr:cNvPr id="365" name="テキスト ボックス 364"/>
        <xdr:cNvSpPr txBox="1"/>
      </xdr:nvSpPr>
      <xdr:spPr>
        <a:xfrm>
          <a:off x="8483111" y="862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32879</xdr:rowOff>
    </xdr:from>
    <xdr:to>
      <xdr:col>41</xdr:col>
      <xdr:colOff>50800</xdr:colOff>
      <xdr:row>56</xdr:row>
      <xdr:rowOff>138884</xdr:rowOff>
    </xdr:to>
    <xdr:cxnSp macro="">
      <xdr:nvCxnSpPr>
        <xdr:cNvPr id="366" name="直線コネクタ 365"/>
        <xdr:cNvCxnSpPr/>
      </xdr:nvCxnSpPr>
      <xdr:spPr>
        <a:xfrm flipV="1">
          <a:off x="6972300" y="9634079"/>
          <a:ext cx="889000" cy="10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50953</xdr:rowOff>
    </xdr:from>
    <xdr:to>
      <xdr:col>41</xdr:col>
      <xdr:colOff>101600</xdr:colOff>
      <xdr:row>52</xdr:row>
      <xdr:rowOff>152553</xdr:rowOff>
    </xdr:to>
    <xdr:sp macro="" textlink="">
      <xdr:nvSpPr>
        <xdr:cNvPr id="367" name="フローチャート: 判断 366"/>
        <xdr:cNvSpPr/>
      </xdr:nvSpPr>
      <xdr:spPr>
        <a:xfrm>
          <a:off x="7810500" y="896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169080</xdr:rowOff>
    </xdr:from>
    <xdr:ext cx="534377" cy="259045"/>
    <xdr:sp macro="" textlink="">
      <xdr:nvSpPr>
        <xdr:cNvPr id="368" name="テキスト ボックス 367"/>
        <xdr:cNvSpPr txBox="1"/>
      </xdr:nvSpPr>
      <xdr:spPr>
        <a:xfrm>
          <a:off x="7594111" y="87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160289</xdr:rowOff>
    </xdr:from>
    <xdr:to>
      <xdr:col>36</xdr:col>
      <xdr:colOff>165100</xdr:colOff>
      <xdr:row>54</xdr:row>
      <xdr:rowOff>90439</xdr:rowOff>
    </xdr:to>
    <xdr:sp macro="" textlink="">
      <xdr:nvSpPr>
        <xdr:cNvPr id="369" name="フローチャート: 判断 368"/>
        <xdr:cNvSpPr/>
      </xdr:nvSpPr>
      <xdr:spPr>
        <a:xfrm>
          <a:off x="6921500" y="92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106966</xdr:rowOff>
    </xdr:from>
    <xdr:ext cx="534377" cy="259045"/>
    <xdr:sp macro="" textlink="">
      <xdr:nvSpPr>
        <xdr:cNvPr id="370" name="テキスト ボックス 369"/>
        <xdr:cNvSpPr txBox="1"/>
      </xdr:nvSpPr>
      <xdr:spPr>
        <a:xfrm>
          <a:off x="6705111" y="90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167310</xdr:rowOff>
    </xdr:from>
    <xdr:to>
      <xdr:col>55</xdr:col>
      <xdr:colOff>50800</xdr:colOff>
      <xdr:row>55</xdr:row>
      <xdr:rowOff>97460</xdr:rowOff>
    </xdr:to>
    <xdr:sp macro="" textlink="">
      <xdr:nvSpPr>
        <xdr:cNvPr id="376" name="楕円 375"/>
        <xdr:cNvSpPr/>
      </xdr:nvSpPr>
      <xdr:spPr>
        <a:xfrm>
          <a:off x="104267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145737</xdr:rowOff>
    </xdr:from>
    <xdr:ext cx="534377" cy="259045"/>
    <xdr:sp macro="" textlink="">
      <xdr:nvSpPr>
        <xdr:cNvPr id="377" name="普通建設事業費該当値テキスト"/>
        <xdr:cNvSpPr txBox="1"/>
      </xdr:nvSpPr>
      <xdr:spPr>
        <a:xfrm>
          <a:off x="10528300" y="94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145201</xdr:rowOff>
    </xdr:from>
    <xdr:to>
      <xdr:col>50</xdr:col>
      <xdr:colOff>165100</xdr:colOff>
      <xdr:row>58</xdr:row>
      <xdr:rowOff>75351</xdr:rowOff>
    </xdr:to>
    <xdr:sp macro="" textlink="">
      <xdr:nvSpPr>
        <xdr:cNvPr id="378" name="楕円 377"/>
        <xdr:cNvSpPr/>
      </xdr:nvSpPr>
      <xdr:spPr>
        <a:xfrm>
          <a:off x="9588500" y="99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66478</xdr:rowOff>
    </xdr:from>
    <xdr:ext cx="534377" cy="259045"/>
    <xdr:sp macro="" textlink="">
      <xdr:nvSpPr>
        <xdr:cNvPr id="379" name="テキスト ボックス 378"/>
        <xdr:cNvSpPr txBox="1"/>
      </xdr:nvSpPr>
      <xdr:spPr>
        <a:xfrm>
          <a:off x="9372111" y="1001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156370</xdr:rowOff>
    </xdr:from>
    <xdr:to>
      <xdr:col>46</xdr:col>
      <xdr:colOff>38100</xdr:colOff>
      <xdr:row>58</xdr:row>
      <xdr:rowOff>86520</xdr:rowOff>
    </xdr:to>
    <xdr:sp macro="" textlink="">
      <xdr:nvSpPr>
        <xdr:cNvPr id="380" name="楕円 379"/>
        <xdr:cNvSpPr/>
      </xdr:nvSpPr>
      <xdr:spPr>
        <a:xfrm>
          <a:off x="86995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77647</xdr:rowOff>
    </xdr:from>
    <xdr:ext cx="534377" cy="259045"/>
    <xdr:sp macro="" textlink="">
      <xdr:nvSpPr>
        <xdr:cNvPr id="381" name="テキスト ボックス 380"/>
        <xdr:cNvSpPr txBox="1"/>
      </xdr:nvSpPr>
      <xdr:spPr>
        <a:xfrm>
          <a:off x="8483111" y="100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153529</xdr:rowOff>
    </xdr:from>
    <xdr:to>
      <xdr:col>41</xdr:col>
      <xdr:colOff>101600</xdr:colOff>
      <xdr:row>56</xdr:row>
      <xdr:rowOff>83679</xdr:rowOff>
    </xdr:to>
    <xdr:sp macro="" textlink="">
      <xdr:nvSpPr>
        <xdr:cNvPr id="382" name="楕円 381"/>
        <xdr:cNvSpPr/>
      </xdr:nvSpPr>
      <xdr:spPr>
        <a:xfrm>
          <a:off x="7810500" y="95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74806</xdr:rowOff>
    </xdr:from>
    <xdr:ext cx="534377" cy="259045"/>
    <xdr:sp macro="" textlink="">
      <xdr:nvSpPr>
        <xdr:cNvPr id="383" name="テキスト ボックス 382"/>
        <xdr:cNvSpPr txBox="1"/>
      </xdr:nvSpPr>
      <xdr:spPr>
        <a:xfrm>
          <a:off x="7594111" y="96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88084</xdr:rowOff>
    </xdr:from>
    <xdr:to>
      <xdr:col>36</xdr:col>
      <xdr:colOff>165100</xdr:colOff>
      <xdr:row>57</xdr:row>
      <xdr:rowOff>18234</xdr:rowOff>
    </xdr:to>
    <xdr:sp macro="" textlink="">
      <xdr:nvSpPr>
        <xdr:cNvPr id="384" name="楕円 383"/>
        <xdr:cNvSpPr/>
      </xdr:nvSpPr>
      <xdr:spPr>
        <a:xfrm>
          <a:off x="6921500" y="96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9361</xdr:rowOff>
    </xdr:from>
    <xdr:ext cx="534377" cy="259045"/>
    <xdr:sp macro="" textlink="">
      <xdr:nvSpPr>
        <xdr:cNvPr id="385" name="テキスト ボックス 384"/>
        <xdr:cNvSpPr txBox="1"/>
      </xdr:nvSpPr>
      <xdr:spPr>
        <a:xfrm>
          <a:off x="6705111" y="9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7" name="直線コネクタ 406"/>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8" name="普通建設事業費 （ うち新規整備　）最小値テキスト"/>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9" name="直線コネクタ 408"/>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10" name="普通建設事業費 （ うち新規整備　）最大値テキスト"/>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11" name="直線コネクタ 410"/>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116383</xdr:rowOff>
    </xdr:from>
    <xdr:to>
      <xdr:col>55</xdr:col>
      <xdr:colOff>0</xdr:colOff>
      <xdr:row>75</xdr:row>
      <xdr:rowOff>169966</xdr:rowOff>
    </xdr:to>
    <xdr:cxnSp macro="">
      <xdr:nvCxnSpPr>
        <xdr:cNvPr id="412" name="直線コネクタ 411"/>
        <xdr:cNvCxnSpPr/>
      </xdr:nvCxnSpPr>
      <xdr:spPr>
        <a:xfrm flipV="1">
          <a:off x="9639300" y="12975133"/>
          <a:ext cx="8382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5925</xdr:rowOff>
    </xdr:from>
    <xdr:ext cx="469744" cy="259045"/>
    <xdr:sp macro="" textlink="">
      <xdr:nvSpPr>
        <xdr:cNvPr id="413" name="普通建設事業費 （ うち新規整備　）平均値テキスト"/>
        <xdr:cNvSpPr txBox="1"/>
      </xdr:nvSpPr>
      <xdr:spPr>
        <a:xfrm>
          <a:off x="10528300" y="1303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4" name="フローチャート: 判断 413"/>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7341</xdr:rowOff>
    </xdr:from>
    <xdr:to>
      <xdr:col>50</xdr:col>
      <xdr:colOff>114300</xdr:colOff>
      <xdr:row>75</xdr:row>
      <xdr:rowOff>169966</xdr:rowOff>
    </xdr:to>
    <xdr:cxnSp macro="">
      <xdr:nvCxnSpPr>
        <xdr:cNvPr id="415" name="直線コネクタ 414"/>
        <xdr:cNvCxnSpPr/>
      </xdr:nvCxnSpPr>
      <xdr:spPr>
        <a:xfrm>
          <a:off x="8750300" y="12866091"/>
          <a:ext cx="889000" cy="16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6" name="フローチャート: 判断 415"/>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7" name="テキスト ボックス 416"/>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142718</xdr:rowOff>
    </xdr:from>
    <xdr:to>
      <xdr:col>45</xdr:col>
      <xdr:colOff>177800</xdr:colOff>
      <xdr:row>75</xdr:row>
      <xdr:rowOff>7341</xdr:rowOff>
    </xdr:to>
    <xdr:cxnSp macro="">
      <xdr:nvCxnSpPr>
        <xdr:cNvPr id="418" name="直線コネクタ 417"/>
        <xdr:cNvCxnSpPr/>
      </xdr:nvCxnSpPr>
      <xdr:spPr>
        <a:xfrm>
          <a:off x="7861300" y="12830018"/>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9" name="フローチャート: 判断 418"/>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20" name="テキスト ボックス 419"/>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142718</xdr:rowOff>
    </xdr:from>
    <xdr:to>
      <xdr:col>41</xdr:col>
      <xdr:colOff>50800</xdr:colOff>
      <xdr:row>75</xdr:row>
      <xdr:rowOff>119446</xdr:rowOff>
    </xdr:to>
    <xdr:cxnSp macro="">
      <xdr:nvCxnSpPr>
        <xdr:cNvPr id="421" name="直線コネクタ 420"/>
        <xdr:cNvCxnSpPr/>
      </xdr:nvCxnSpPr>
      <xdr:spPr>
        <a:xfrm flipV="1">
          <a:off x="6972300" y="12830018"/>
          <a:ext cx="889000" cy="1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22" name="フローチャート: 判断 421"/>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147088</xdr:rowOff>
    </xdr:from>
    <xdr:ext cx="534377" cy="259045"/>
    <xdr:sp macro="" textlink="">
      <xdr:nvSpPr>
        <xdr:cNvPr id="423" name="テキスト ボックス 422"/>
        <xdr:cNvSpPr txBox="1"/>
      </xdr:nvSpPr>
      <xdr:spPr>
        <a:xfrm>
          <a:off x="7594111" y="124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4" name="フローチャート: 判断 423"/>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5" name="テキスト ボックス 424"/>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65583</xdr:rowOff>
    </xdr:from>
    <xdr:to>
      <xdr:col>55</xdr:col>
      <xdr:colOff>50800</xdr:colOff>
      <xdr:row>75</xdr:row>
      <xdr:rowOff>167184</xdr:rowOff>
    </xdr:to>
    <xdr:sp macro="" textlink="">
      <xdr:nvSpPr>
        <xdr:cNvPr id="431" name="楕円 430"/>
        <xdr:cNvSpPr/>
      </xdr:nvSpPr>
      <xdr:spPr>
        <a:xfrm>
          <a:off x="10426700" y="12924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88460</xdr:rowOff>
    </xdr:from>
    <xdr:ext cx="534377" cy="259045"/>
    <xdr:sp macro="" textlink="">
      <xdr:nvSpPr>
        <xdr:cNvPr id="432" name="普通建設事業費 （ うち新規整備　）該当値テキスト"/>
        <xdr:cNvSpPr txBox="1"/>
      </xdr:nvSpPr>
      <xdr:spPr>
        <a:xfrm>
          <a:off x="10528300" y="127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119166</xdr:rowOff>
    </xdr:from>
    <xdr:to>
      <xdr:col>50</xdr:col>
      <xdr:colOff>165100</xdr:colOff>
      <xdr:row>76</xdr:row>
      <xdr:rowOff>49316</xdr:rowOff>
    </xdr:to>
    <xdr:sp macro="" textlink="">
      <xdr:nvSpPr>
        <xdr:cNvPr id="433" name="楕円 432"/>
        <xdr:cNvSpPr/>
      </xdr:nvSpPr>
      <xdr:spPr>
        <a:xfrm>
          <a:off x="9588500" y="12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40443</xdr:rowOff>
    </xdr:from>
    <xdr:ext cx="534377" cy="259045"/>
    <xdr:sp macro="" textlink="">
      <xdr:nvSpPr>
        <xdr:cNvPr id="434" name="テキスト ボックス 433"/>
        <xdr:cNvSpPr txBox="1"/>
      </xdr:nvSpPr>
      <xdr:spPr>
        <a:xfrm>
          <a:off x="9372111" y="1307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127991</xdr:rowOff>
    </xdr:from>
    <xdr:to>
      <xdr:col>46</xdr:col>
      <xdr:colOff>38100</xdr:colOff>
      <xdr:row>75</xdr:row>
      <xdr:rowOff>58141</xdr:rowOff>
    </xdr:to>
    <xdr:sp macro="" textlink="">
      <xdr:nvSpPr>
        <xdr:cNvPr id="435" name="楕円 434"/>
        <xdr:cNvSpPr/>
      </xdr:nvSpPr>
      <xdr:spPr>
        <a:xfrm>
          <a:off x="8699500" y="12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49268</xdr:rowOff>
    </xdr:from>
    <xdr:ext cx="534377" cy="259045"/>
    <xdr:sp macro="" textlink="">
      <xdr:nvSpPr>
        <xdr:cNvPr id="436" name="テキスト ボックス 435"/>
        <xdr:cNvSpPr txBox="1"/>
      </xdr:nvSpPr>
      <xdr:spPr>
        <a:xfrm>
          <a:off x="8483111" y="129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91918</xdr:rowOff>
    </xdr:from>
    <xdr:to>
      <xdr:col>41</xdr:col>
      <xdr:colOff>101600</xdr:colOff>
      <xdr:row>75</xdr:row>
      <xdr:rowOff>22068</xdr:rowOff>
    </xdr:to>
    <xdr:sp macro="" textlink="">
      <xdr:nvSpPr>
        <xdr:cNvPr id="437" name="楕円 436"/>
        <xdr:cNvSpPr/>
      </xdr:nvSpPr>
      <xdr:spPr>
        <a:xfrm>
          <a:off x="7810500" y="127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13195</xdr:rowOff>
    </xdr:from>
    <xdr:ext cx="534377" cy="259045"/>
    <xdr:sp macro="" textlink="">
      <xdr:nvSpPr>
        <xdr:cNvPr id="438" name="テキスト ボックス 437"/>
        <xdr:cNvSpPr txBox="1"/>
      </xdr:nvSpPr>
      <xdr:spPr>
        <a:xfrm>
          <a:off x="7594111" y="128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68646</xdr:rowOff>
    </xdr:from>
    <xdr:to>
      <xdr:col>36</xdr:col>
      <xdr:colOff>165100</xdr:colOff>
      <xdr:row>75</xdr:row>
      <xdr:rowOff>170247</xdr:rowOff>
    </xdr:to>
    <xdr:sp macro="" textlink="">
      <xdr:nvSpPr>
        <xdr:cNvPr id="439" name="楕円 438"/>
        <xdr:cNvSpPr/>
      </xdr:nvSpPr>
      <xdr:spPr>
        <a:xfrm>
          <a:off x="6921500" y="129273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161372</xdr:rowOff>
    </xdr:from>
    <xdr:ext cx="534377" cy="259045"/>
    <xdr:sp macro="" textlink="">
      <xdr:nvSpPr>
        <xdr:cNvPr id="440" name="テキスト ボックス 439"/>
        <xdr:cNvSpPr txBox="1"/>
      </xdr:nvSpPr>
      <xdr:spPr>
        <a:xfrm>
          <a:off x="6705111" y="130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31801</xdr:rowOff>
    </xdr:from>
    <xdr:to>
      <xdr:col>54</xdr:col>
      <xdr:colOff>189865</xdr:colOff>
      <xdr:row>96</xdr:row>
      <xdr:rowOff>136238</xdr:rowOff>
    </xdr:to>
    <xdr:cxnSp macro="">
      <xdr:nvCxnSpPr>
        <xdr:cNvPr id="466" name="直線コネクタ 465"/>
        <xdr:cNvCxnSpPr/>
      </xdr:nvCxnSpPr>
      <xdr:spPr>
        <a:xfrm flipV="1">
          <a:off x="10475595" y="15633751"/>
          <a:ext cx="1270" cy="961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140065</xdr:rowOff>
    </xdr:from>
    <xdr:ext cx="534377" cy="259045"/>
    <xdr:sp macro="" textlink="">
      <xdr:nvSpPr>
        <xdr:cNvPr id="467" name="普通建設事業費 （ うち更新整備　）最小値テキスト"/>
        <xdr:cNvSpPr txBox="1"/>
      </xdr:nvSpPr>
      <xdr:spPr>
        <a:xfrm>
          <a:off x="10528300" y="165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136238</xdr:rowOff>
    </xdr:from>
    <xdr:to>
      <xdr:col>55</xdr:col>
      <xdr:colOff>88900</xdr:colOff>
      <xdr:row>96</xdr:row>
      <xdr:rowOff>136238</xdr:rowOff>
    </xdr:to>
    <xdr:cxnSp macro="">
      <xdr:nvCxnSpPr>
        <xdr:cNvPr id="468" name="直線コネクタ 467"/>
        <xdr:cNvCxnSpPr/>
      </xdr:nvCxnSpPr>
      <xdr:spPr>
        <a:xfrm>
          <a:off x="10388600" y="16595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149928</xdr:rowOff>
    </xdr:from>
    <xdr:ext cx="534377" cy="259045"/>
    <xdr:sp macro="" textlink="">
      <xdr:nvSpPr>
        <xdr:cNvPr id="469" name="普通建設事業費 （ うち更新整備　）最大値テキスト"/>
        <xdr:cNvSpPr txBox="1"/>
      </xdr:nvSpPr>
      <xdr:spPr>
        <a:xfrm>
          <a:off x="10528300" y="154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31801</xdr:rowOff>
    </xdr:from>
    <xdr:to>
      <xdr:col>55</xdr:col>
      <xdr:colOff>88900</xdr:colOff>
      <xdr:row>91</xdr:row>
      <xdr:rowOff>31801</xdr:rowOff>
    </xdr:to>
    <xdr:cxnSp macro="">
      <xdr:nvCxnSpPr>
        <xdr:cNvPr id="470" name="直線コネクタ 469"/>
        <xdr:cNvCxnSpPr/>
      </xdr:nvCxnSpPr>
      <xdr:spPr>
        <a:xfrm>
          <a:off x="10388600" y="1563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141529</xdr:rowOff>
    </xdr:from>
    <xdr:to>
      <xdr:col>55</xdr:col>
      <xdr:colOff>0</xdr:colOff>
      <xdr:row>97</xdr:row>
      <xdr:rowOff>80068</xdr:rowOff>
    </xdr:to>
    <xdr:cxnSp macro="">
      <xdr:nvCxnSpPr>
        <xdr:cNvPr id="471" name="直線コネクタ 470"/>
        <xdr:cNvCxnSpPr/>
      </xdr:nvCxnSpPr>
      <xdr:spPr>
        <a:xfrm flipV="1">
          <a:off x="9639300" y="16429279"/>
          <a:ext cx="838200" cy="2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8385</xdr:rowOff>
    </xdr:from>
    <xdr:ext cx="534377" cy="259045"/>
    <xdr:sp macro="" textlink="">
      <xdr:nvSpPr>
        <xdr:cNvPr id="472" name="普通建設事業費 （ うち更新整備　）平均値テキスト"/>
        <xdr:cNvSpPr txBox="1"/>
      </xdr:nvSpPr>
      <xdr:spPr>
        <a:xfrm>
          <a:off x="10528300" y="1595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156958</xdr:rowOff>
    </xdr:from>
    <xdr:to>
      <xdr:col>55</xdr:col>
      <xdr:colOff>50800</xdr:colOff>
      <xdr:row>94</xdr:row>
      <xdr:rowOff>87108</xdr:rowOff>
    </xdr:to>
    <xdr:sp macro="" textlink="">
      <xdr:nvSpPr>
        <xdr:cNvPr id="473" name="フローチャート: 判断 472"/>
        <xdr:cNvSpPr/>
      </xdr:nvSpPr>
      <xdr:spPr>
        <a:xfrm>
          <a:off x="10426700" y="161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80068</xdr:rowOff>
    </xdr:from>
    <xdr:to>
      <xdr:col>50</xdr:col>
      <xdr:colOff>114300</xdr:colOff>
      <xdr:row>98</xdr:row>
      <xdr:rowOff>57796</xdr:rowOff>
    </xdr:to>
    <xdr:cxnSp macro="">
      <xdr:nvCxnSpPr>
        <xdr:cNvPr id="474" name="直線コネクタ 473"/>
        <xdr:cNvCxnSpPr/>
      </xdr:nvCxnSpPr>
      <xdr:spPr>
        <a:xfrm flipV="1">
          <a:off x="8750300" y="16710718"/>
          <a:ext cx="889000" cy="1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28093</xdr:rowOff>
    </xdr:from>
    <xdr:to>
      <xdr:col>50</xdr:col>
      <xdr:colOff>165100</xdr:colOff>
      <xdr:row>94</xdr:row>
      <xdr:rowOff>129693</xdr:rowOff>
    </xdr:to>
    <xdr:sp macro="" textlink="">
      <xdr:nvSpPr>
        <xdr:cNvPr id="475" name="フローチャート: 判断 474"/>
        <xdr:cNvSpPr/>
      </xdr:nvSpPr>
      <xdr:spPr>
        <a:xfrm>
          <a:off x="9588500" y="16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146220</xdr:rowOff>
    </xdr:from>
    <xdr:ext cx="534377" cy="259045"/>
    <xdr:sp macro="" textlink="">
      <xdr:nvSpPr>
        <xdr:cNvPr id="476" name="テキスト ボックス 475"/>
        <xdr:cNvSpPr txBox="1"/>
      </xdr:nvSpPr>
      <xdr:spPr>
        <a:xfrm>
          <a:off x="9372111" y="15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79970</xdr:rowOff>
    </xdr:from>
    <xdr:to>
      <xdr:col>45</xdr:col>
      <xdr:colOff>177800</xdr:colOff>
      <xdr:row>98</xdr:row>
      <xdr:rowOff>57796</xdr:rowOff>
    </xdr:to>
    <xdr:cxnSp macro="">
      <xdr:nvCxnSpPr>
        <xdr:cNvPr id="477" name="直線コネクタ 476"/>
        <xdr:cNvCxnSpPr/>
      </xdr:nvCxnSpPr>
      <xdr:spPr>
        <a:xfrm>
          <a:off x="7861300" y="16539170"/>
          <a:ext cx="889000" cy="3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24957</xdr:rowOff>
    </xdr:from>
    <xdr:to>
      <xdr:col>46</xdr:col>
      <xdr:colOff>38100</xdr:colOff>
      <xdr:row>93</xdr:row>
      <xdr:rowOff>126557</xdr:rowOff>
    </xdr:to>
    <xdr:sp macro="" textlink="">
      <xdr:nvSpPr>
        <xdr:cNvPr id="478" name="フローチャート: 判断 477"/>
        <xdr:cNvSpPr/>
      </xdr:nvSpPr>
      <xdr:spPr>
        <a:xfrm>
          <a:off x="8699500" y="1596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143084</xdr:rowOff>
    </xdr:from>
    <xdr:ext cx="534377" cy="259045"/>
    <xdr:sp macro="" textlink="">
      <xdr:nvSpPr>
        <xdr:cNvPr id="479" name="テキスト ボックス 478"/>
        <xdr:cNvSpPr txBox="1"/>
      </xdr:nvSpPr>
      <xdr:spPr>
        <a:xfrm>
          <a:off x="8483111" y="1574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79970</xdr:rowOff>
    </xdr:from>
    <xdr:to>
      <xdr:col>41</xdr:col>
      <xdr:colOff>50800</xdr:colOff>
      <xdr:row>96</xdr:row>
      <xdr:rowOff>114554</xdr:rowOff>
    </xdr:to>
    <xdr:cxnSp macro="">
      <xdr:nvCxnSpPr>
        <xdr:cNvPr id="480" name="直線コネクタ 479"/>
        <xdr:cNvCxnSpPr/>
      </xdr:nvCxnSpPr>
      <xdr:spPr>
        <a:xfrm flipV="1">
          <a:off x="6972300" y="16539170"/>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61207</xdr:rowOff>
    </xdr:from>
    <xdr:to>
      <xdr:col>41</xdr:col>
      <xdr:colOff>101600</xdr:colOff>
      <xdr:row>93</xdr:row>
      <xdr:rowOff>162807</xdr:rowOff>
    </xdr:to>
    <xdr:sp macro="" textlink="">
      <xdr:nvSpPr>
        <xdr:cNvPr id="481" name="フローチャート: 判断 480"/>
        <xdr:cNvSpPr/>
      </xdr:nvSpPr>
      <xdr:spPr>
        <a:xfrm>
          <a:off x="7810500" y="1600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7884</xdr:rowOff>
    </xdr:from>
    <xdr:ext cx="534377" cy="259045"/>
    <xdr:sp macro="" textlink="">
      <xdr:nvSpPr>
        <xdr:cNvPr id="482" name="テキスト ボックス 481"/>
        <xdr:cNvSpPr txBox="1"/>
      </xdr:nvSpPr>
      <xdr:spPr>
        <a:xfrm>
          <a:off x="7594111" y="15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107155</xdr:rowOff>
    </xdr:from>
    <xdr:to>
      <xdr:col>36</xdr:col>
      <xdr:colOff>165100</xdr:colOff>
      <xdr:row>95</xdr:row>
      <xdr:rowOff>37305</xdr:rowOff>
    </xdr:to>
    <xdr:sp macro="" textlink="">
      <xdr:nvSpPr>
        <xdr:cNvPr id="483" name="フローチャート: 判断 482"/>
        <xdr:cNvSpPr/>
      </xdr:nvSpPr>
      <xdr:spPr>
        <a:xfrm>
          <a:off x="6921500" y="162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53832</xdr:rowOff>
    </xdr:from>
    <xdr:ext cx="534377" cy="259045"/>
    <xdr:sp macro="" textlink="">
      <xdr:nvSpPr>
        <xdr:cNvPr id="484" name="テキスト ボックス 483"/>
        <xdr:cNvSpPr txBox="1"/>
      </xdr:nvSpPr>
      <xdr:spPr>
        <a:xfrm>
          <a:off x="6705111" y="159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90729</xdr:rowOff>
    </xdr:from>
    <xdr:to>
      <xdr:col>55</xdr:col>
      <xdr:colOff>50800</xdr:colOff>
      <xdr:row>96</xdr:row>
      <xdr:rowOff>20879</xdr:rowOff>
    </xdr:to>
    <xdr:sp macro="" textlink="">
      <xdr:nvSpPr>
        <xdr:cNvPr id="490" name="楕円 489"/>
        <xdr:cNvSpPr/>
      </xdr:nvSpPr>
      <xdr:spPr>
        <a:xfrm>
          <a:off x="10426700" y="163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69156</xdr:rowOff>
    </xdr:from>
    <xdr:ext cx="534377" cy="259045"/>
    <xdr:sp macro="" textlink="">
      <xdr:nvSpPr>
        <xdr:cNvPr id="491" name="普通建設事業費 （ うち更新整備　）該当値テキスト"/>
        <xdr:cNvSpPr txBox="1"/>
      </xdr:nvSpPr>
      <xdr:spPr>
        <a:xfrm>
          <a:off x="10528300" y="163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29268</xdr:rowOff>
    </xdr:from>
    <xdr:to>
      <xdr:col>50</xdr:col>
      <xdr:colOff>165100</xdr:colOff>
      <xdr:row>97</xdr:row>
      <xdr:rowOff>130868</xdr:rowOff>
    </xdr:to>
    <xdr:sp macro="" textlink="">
      <xdr:nvSpPr>
        <xdr:cNvPr id="492" name="楕円 491"/>
        <xdr:cNvSpPr/>
      </xdr:nvSpPr>
      <xdr:spPr>
        <a:xfrm>
          <a:off x="9588500" y="166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121995</xdr:rowOff>
    </xdr:from>
    <xdr:ext cx="534377" cy="259045"/>
    <xdr:sp macro="" textlink="">
      <xdr:nvSpPr>
        <xdr:cNvPr id="493" name="テキスト ボックス 492"/>
        <xdr:cNvSpPr txBox="1"/>
      </xdr:nvSpPr>
      <xdr:spPr>
        <a:xfrm>
          <a:off x="9372111" y="167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6996</xdr:rowOff>
    </xdr:from>
    <xdr:to>
      <xdr:col>46</xdr:col>
      <xdr:colOff>38100</xdr:colOff>
      <xdr:row>98</xdr:row>
      <xdr:rowOff>108596</xdr:rowOff>
    </xdr:to>
    <xdr:sp macro="" textlink="">
      <xdr:nvSpPr>
        <xdr:cNvPr id="494" name="楕円 493"/>
        <xdr:cNvSpPr/>
      </xdr:nvSpPr>
      <xdr:spPr>
        <a:xfrm>
          <a:off x="8699500" y="168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99723</xdr:rowOff>
    </xdr:from>
    <xdr:ext cx="469744" cy="259045"/>
    <xdr:sp macro="" textlink="">
      <xdr:nvSpPr>
        <xdr:cNvPr id="495" name="テキスト ボックス 494"/>
        <xdr:cNvSpPr txBox="1"/>
      </xdr:nvSpPr>
      <xdr:spPr>
        <a:xfrm>
          <a:off x="8515428" y="169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29170</xdr:rowOff>
    </xdr:from>
    <xdr:to>
      <xdr:col>41</xdr:col>
      <xdr:colOff>101600</xdr:colOff>
      <xdr:row>96</xdr:row>
      <xdr:rowOff>130770</xdr:rowOff>
    </xdr:to>
    <xdr:sp macro="" textlink="">
      <xdr:nvSpPr>
        <xdr:cNvPr id="496" name="楕円 495"/>
        <xdr:cNvSpPr/>
      </xdr:nvSpPr>
      <xdr:spPr>
        <a:xfrm>
          <a:off x="7810500" y="164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121897</xdr:rowOff>
    </xdr:from>
    <xdr:ext cx="534377" cy="259045"/>
    <xdr:sp macro="" textlink="">
      <xdr:nvSpPr>
        <xdr:cNvPr id="497" name="テキスト ボックス 496"/>
        <xdr:cNvSpPr txBox="1"/>
      </xdr:nvSpPr>
      <xdr:spPr>
        <a:xfrm>
          <a:off x="7594111" y="16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63754</xdr:rowOff>
    </xdr:from>
    <xdr:to>
      <xdr:col>36</xdr:col>
      <xdr:colOff>165100</xdr:colOff>
      <xdr:row>96</xdr:row>
      <xdr:rowOff>165354</xdr:rowOff>
    </xdr:to>
    <xdr:sp macro="" textlink="">
      <xdr:nvSpPr>
        <xdr:cNvPr id="498" name="楕円 497"/>
        <xdr:cNvSpPr/>
      </xdr:nvSpPr>
      <xdr:spPr>
        <a:xfrm>
          <a:off x="6921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156481</xdr:rowOff>
    </xdr:from>
    <xdr:ext cx="534377" cy="259045"/>
    <xdr:sp macro="" textlink="">
      <xdr:nvSpPr>
        <xdr:cNvPr id="499" name="テキスト ボックス 498"/>
        <xdr:cNvSpPr txBox="1"/>
      </xdr:nvSpPr>
      <xdr:spPr>
        <a:xfrm>
          <a:off x="6705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1" name="直線コネクタ 520"/>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4" name="災害復旧事業費最大値テキスト"/>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5" name="直線コネクタ 524"/>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122829</xdr:rowOff>
    </xdr:from>
    <xdr:to>
      <xdr:col>85</xdr:col>
      <xdr:colOff>127000</xdr:colOff>
      <xdr:row>38</xdr:row>
      <xdr:rowOff>128407</xdr:rowOff>
    </xdr:to>
    <xdr:cxnSp macro="">
      <xdr:nvCxnSpPr>
        <xdr:cNvPr id="526" name="直線コネクタ 525"/>
        <xdr:cNvCxnSpPr/>
      </xdr:nvCxnSpPr>
      <xdr:spPr>
        <a:xfrm flipV="1">
          <a:off x="15481300" y="6637929"/>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7" name="災害復旧事業費平均値テキスト"/>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8" name="フローチャート: 判断 527"/>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117480</xdr:rowOff>
    </xdr:from>
    <xdr:to>
      <xdr:col>81</xdr:col>
      <xdr:colOff>50800</xdr:colOff>
      <xdr:row>38</xdr:row>
      <xdr:rowOff>128407</xdr:rowOff>
    </xdr:to>
    <xdr:cxnSp macro="">
      <xdr:nvCxnSpPr>
        <xdr:cNvPr id="529" name="直線コネクタ 528"/>
        <xdr:cNvCxnSpPr/>
      </xdr:nvCxnSpPr>
      <xdr:spPr>
        <a:xfrm>
          <a:off x="14592300" y="6632580"/>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0" name="フローチャート: 判断 529"/>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31" name="テキスト ボックス 530"/>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115788</xdr:rowOff>
    </xdr:from>
    <xdr:to>
      <xdr:col>76</xdr:col>
      <xdr:colOff>114300</xdr:colOff>
      <xdr:row>38</xdr:row>
      <xdr:rowOff>117480</xdr:rowOff>
    </xdr:to>
    <xdr:cxnSp macro="">
      <xdr:nvCxnSpPr>
        <xdr:cNvPr id="532" name="直線コネクタ 531"/>
        <xdr:cNvCxnSpPr/>
      </xdr:nvCxnSpPr>
      <xdr:spPr>
        <a:xfrm>
          <a:off x="13703300" y="663088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3" name="フローチャート: 判断 532"/>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4" name="テキスト ボックス 533"/>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115788</xdr:rowOff>
    </xdr:from>
    <xdr:to>
      <xdr:col>71</xdr:col>
      <xdr:colOff>177800</xdr:colOff>
      <xdr:row>38</xdr:row>
      <xdr:rowOff>124384</xdr:rowOff>
    </xdr:to>
    <xdr:cxnSp macro="">
      <xdr:nvCxnSpPr>
        <xdr:cNvPr id="535" name="直線コネクタ 534"/>
        <xdr:cNvCxnSpPr/>
      </xdr:nvCxnSpPr>
      <xdr:spPr>
        <a:xfrm flipV="1">
          <a:off x="12814300" y="6630888"/>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6" name="フローチャート: 判断 535"/>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7" name="テキスト ボックス 536"/>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8" name="フローチャート: 判断 537"/>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9" name="テキスト ボックス 538"/>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72029</xdr:rowOff>
    </xdr:from>
    <xdr:to>
      <xdr:col>85</xdr:col>
      <xdr:colOff>177800</xdr:colOff>
      <xdr:row>39</xdr:row>
      <xdr:rowOff>2179</xdr:rowOff>
    </xdr:to>
    <xdr:sp macro="" textlink="">
      <xdr:nvSpPr>
        <xdr:cNvPr id="545" name="楕円 544"/>
        <xdr:cNvSpPr/>
      </xdr:nvSpPr>
      <xdr:spPr>
        <a:xfrm>
          <a:off x="162687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158406</xdr:rowOff>
    </xdr:from>
    <xdr:ext cx="378565" cy="259045"/>
    <xdr:sp macro="" textlink="">
      <xdr:nvSpPr>
        <xdr:cNvPr id="546" name="災害復旧事業費該当値テキスト"/>
        <xdr:cNvSpPr txBox="1"/>
      </xdr:nvSpPr>
      <xdr:spPr>
        <a:xfrm>
          <a:off x="16370300" y="650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77607</xdr:rowOff>
    </xdr:from>
    <xdr:to>
      <xdr:col>81</xdr:col>
      <xdr:colOff>101600</xdr:colOff>
      <xdr:row>39</xdr:row>
      <xdr:rowOff>7757</xdr:rowOff>
    </xdr:to>
    <xdr:sp macro="" textlink="">
      <xdr:nvSpPr>
        <xdr:cNvPr id="547" name="楕円 546"/>
        <xdr:cNvSpPr/>
      </xdr:nvSpPr>
      <xdr:spPr>
        <a:xfrm>
          <a:off x="15430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170334</xdr:rowOff>
    </xdr:from>
    <xdr:ext cx="378565" cy="259045"/>
    <xdr:sp macro="" textlink="">
      <xdr:nvSpPr>
        <xdr:cNvPr id="548" name="テキスト ボックス 547"/>
        <xdr:cNvSpPr txBox="1"/>
      </xdr:nvSpPr>
      <xdr:spPr>
        <a:xfrm>
          <a:off x="15292017" y="668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66680</xdr:rowOff>
    </xdr:from>
    <xdr:to>
      <xdr:col>76</xdr:col>
      <xdr:colOff>165100</xdr:colOff>
      <xdr:row>38</xdr:row>
      <xdr:rowOff>168280</xdr:rowOff>
    </xdr:to>
    <xdr:sp macro="" textlink="">
      <xdr:nvSpPr>
        <xdr:cNvPr id="549" name="楕円 548"/>
        <xdr:cNvSpPr/>
      </xdr:nvSpPr>
      <xdr:spPr>
        <a:xfrm>
          <a:off x="14541500" y="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159407</xdr:rowOff>
    </xdr:from>
    <xdr:ext cx="378565" cy="259045"/>
    <xdr:sp macro="" textlink="">
      <xdr:nvSpPr>
        <xdr:cNvPr id="550" name="テキスト ボックス 549"/>
        <xdr:cNvSpPr txBox="1"/>
      </xdr:nvSpPr>
      <xdr:spPr>
        <a:xfrm>
          <a:off x="14403017" y="667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64988</xdr:rowOff>
    </xdr:from>
    <xdr:to>
      <xdr:col>72</xdr:col>
      <xdr:colOff>38100</xdr:colOff>
      <xdr:row>38</xdr:row>
      <xdr:rowOff>166588</xdr:rowOff>
    </xdr:to>
    <xdr:sp macro="" textlink="">
      <xdr:nvSpPr>
        <xdr:cNvPr id="551" name="楕円 550"/>
        <xdr:cNvSpPr/>
      </xdr:nvSpPr>
      <xdr:spPr>
        <a:xfrm>
          <a:off x="13652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157715</xdr:rowOff>
    </xdr:from>
    <xdr:ext cx="378565" cy="259045"/>
    <xdr:sp macro="" textlink="">
      <xdr:nvSpPr>
        <xdr:cNvPr id="552" name="テキスト ボックス 551"/>
        <xdr:cNvSpPr txBox="1"/>
      </xdr:nvSpPr>
      <xdr:spPr>
        <a:xfrm>
          <a:off x="13514017" y="667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73584</xdr:rowOff>
    </xdr:from>
    <xdr:to>
      <xdr:col>67</xdr:col>
      <xdr:colOff>101600</xdr:colOff>
      <xdr:row>39</xdr:row>
      <xdr:rowOff>3734</xdr:rowOff>
    </xdr:to>
    <xdr:sp macro="" textlink="">
      <xdr:nvSpPr>
        <xdr:cNvPr id="553" name="楕円 552"/>
        <xdr:cNvSpPr/>
      </xdr:nvSpPr>
      <xdr:spPr>
        <a:xfrm>
          <a:off x="12763500" y="65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166311</xdr:rowOff>
    </xdr:from>
    <xdr:ext cx="378565" cy="259045"/>
    <xdr:sp macro="" textlink="">
      <xdr:nvSpPr>
        <xdr:cNvPr id="554" name="テキスト ボックス 553"/>
        <xdr:cNvSpPr txBox="1"/>
      </xdr:nvSpPr>
      <xdr:spPr>
        <a:xfrm>
          <a:off x="12625017" y="66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7" name="直線コネクタ 626"/>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8" name="公債費最小値テキスト"/>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9" name="直線コネクタ 628"/>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0" name="公債費最大値テキスト"/>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1" name="直線コネクタ 630"/>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133186</xdr:rowOff>
    </xdr:from>
    <xdr:to>
      <xdr:col>85</xdr:col>
      <xdr:colOff>127000</xdr:colOff>
      <xdr:row>76</xdr:row>
      <xdr:rowOff>158541</xdr:rowOff>
    </xdr:to>
    <xdr:cxnSp macro="">
      <xdr:nvCxnSpPr>
        <xdr:cNvPr id="632" name="直線コネクタ 631"/>
        <xdr:cNvCxnSpPr/>
      </xdr:nvCxnSpPr>
      <xdr:spPr>
        <a:xfrm flipV="1">
          <a:off x="15481300" y="13163386"/>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12126</xdr:rowOff>
    </xdr:from>
    <xdr:ext cx="534377" cy="259045"/>
    <xdr:sp macro="" textlink="">
      <xdr:nvSpPr>
        <xdr:cNvPr id="633" name="公債費平均値テキスト"/>
        <xdr:cNvSpPr txBox="1"/>
      </xdr:nvSpPr>
      <xdr:spPr>
        <a:xfrm>
          <a:off x="16370300" y="1269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4" name="フローチャート: 判断 633"/>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158541</xdr:rowOff>
    </xdr:from>
    <xdr:to>
      <xdr:col>81</xdr:col>
      <xdr:colOff>50800</xdr:colOff>
      <xdr:row>77</xdr:row>
      <xdr:rowOff>17342</xdr:rowOff>
    </xdr:to>
    <xdr:cxnSp macro="">
      <xdr:nvCxnSpPr>
        <xdr:cNvPr id="635" name="直線コネクタ 634"/>
        <xdr:cNvCxnSpPr/>
      </xdr:nvCxnSpPr>
      <xdr:spPr>
        <a:xfrm flipV="1">
          <a:off x="14592300" y="1318874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6" name="フローチャート: 判断 635"/>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90612</xdr:rowOff>
    </xdr:from>
    <xdr:ext cx="534377" cy="259045"/>
    <xdr:sp macro="" textlink="">
      <xdr:nvSpPr>
        <xdr:cNvPr id="637" name="テキスト ボックス 636"/>
        <xdr:cNvSpPr txBox="1"/>
      </xdr:nvSpPr>
      <xdr:spPr>
        <a:xfrm>
          <a:off x="15214111" y="126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7589</xdr:rowOff>
    </xdr:from>
    <xdr:to>
      <xdr:col>76</xdr:col>
      <xdr:colOff>114300</xdr:colOff>
      <xdr:row>77</xdr:row>
      <xdr:rowOff>17342</xdr:rowOff>
    </xdr:to>
    <xdr:cxnSp macro="">
      <xdr:nvCxnSpPr>
        <xdr:cNvPr id="638" name="直線コネクタ 637"/>
        <xdr:cNvCxnSpPr/>
      </xdr:nvCxnSpPr>
      <xdr:spPr>
        <a:xfrm>
          <a:off x="13703300" y="132092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9" name="フローチャート: 判断 638"/>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40" name="テキスト ボックス 639"/>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162846</xdr:rowOff>
    </xdr:from>
    <xdr:to>
      <xdr:col>71</xdr:col>
      <xdr:colOff>177800</xdr:colOff>
      <xdr:row>77</xdr:row>
      <xdr:rowOff>7589</xdr:rowOff>
    </xdr:to>
    <xdr:cxnSp macro="">
      <xdr:nvCxnSpPr>
        <xdr:cNvPr id="641" name="直線コネクタ 640"/>
        <xdr:cNvCxnSpPr/>
      </xdr:nvCxnSpPr>
      <xdr:spPr>
        <a:xfrm>
          <a:off x="12814300" y="1319304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2" name="フローチャート: 判断 641"/>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43" name="テキスト ボックス 642"/>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4" name="フローチャート: 判断 643"/>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45" name="テキスト ボックス 644"/>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82386</xdr:rowOff>
    </xdr:from>
    <xdr:to>
      <xdr:col>85</xdr:col>
      <xdr:colOff>177800</xdr:colOff>
      <xdr:row>77</xdr:row>
      <xdr:rowOff>12536</xdr:rowOff>
    </xdr:to>
    <xdr:sp macro="" textlink="">
      <xdr:nvSpPr>
        <xdr:cNvPr id="651" name="楕円 650"/>
        <xdr:cNvSpPr/>
      </xdr:nvSpPr>
      <xdr:spPr>
        <a:xfrm>
          <a:off x="16268700" y="131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60813</xdr:rowOff>
    </xdr:from>
    <xdr:ext cx="534377" cy="259045"/>
    <xdr:sp macro="" textlink="">
      <xdr:nvSpPr>
        <xdr:cNvPr id="652" name="公債費該当値テキスト"/>
        <xdr:cNvSpPr txBox="1"/>
      </xdr:nvSpPr>
      <xdr:spPr>
        <a:xfrm>
          <a:off x="16370300" y="130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107741</xdr:rowOff>
    </xdr:from>
    <xdr:to>
      <xdr:col>81</xdr:col>
      <xdr:colOff>101600</xdr:colOff>
      <xdr:row>77</xdr:row>
      <xdr:rowOff>37891</xdr:rowOff>
    </xdr:to>
    <xdr:sp macro="" textlink="">
      <xdr:nvSpPr>
        <xdr:cNvPr id="653" name="楕円 652"/>
        <xdr:cNvSpPr/>
      </xdr:nvSpPr>
      <xdr:spPr>
        <a:xfrm>
          <a:off x="15430500" y="131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29018</xdr:rowOff>
    </xdr:from>
    <xdr:ext cx="534377" cy="259045"/>
    <xdr:sp macro="" textlink="">
      <xdr:nvSpPr>
        <xdr:cNvPr id="654" name="テキスト ボックス 653"/>
        <xdr:cNvSpPr txBox="1"/>
      </xdr:nvSpPr>
      <xdr:spPr>
        <a:xfrm>
          <a:off x="15214111" y="13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137992</xdr:rowOff>
    </xdr:from>
    <xdr:to>
      <xdr:col>76</xdr:col>
      <xdr:colOff>165100</xdr:colOff>
      <xdr:row>77</xdr:row>
      <xdr:rowOff>68142</xdr:rowOff>
    </xdr:to>
    <xdr:sp macro="" textlink="">
      <xdr:nvSpPr>
        <xdr:cNvPr id="655" name="楕円 654"/>
        <xdr:cNvSpPr/>
      </xdr:nvSpPr>
      <xdr:spPr>
        <a:xfrm>
          <a:off x="14541500" y="131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59269</xdr:rowOff>
    </xdr:from>
    <xdr:ext cx="534377" cy="259045"/>
    <xdr:sp macro="" textlink="">
      <xdr:nvSpPr>
        <xdr:cNvPr id="656" name="テキスト ボックス 655"/>
        <xdr:cNvSpPr txBox="1"/>
      </xdr:nvSpPr>
      <xdr:spPr>
        <a:xfrm>
          <a:off x="14325111" y="132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128239</xdr:rowOff>
    </xdr:from>
    <xdr:to>
      <xdr:col>72</xdr:col>
      <xdr:colOff>38100</xdr:colOff>
      <xdr:row>77</xdr:row>
      <xdr:rowOff>58389</xdr:rowOff>
    </xdr:to>
    <xdr:sp macro="" textlink="">
      <xdr:nvSpPr>
        <xdr:cNvPr id="657" name="楕円 656"/>
        <xdr:cNvSpPr/>
      </xdr:nvSpPr>
      <xdr:spPr>
        <a:xfrm>
          <a:off x="13652500" y="131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49516</xdr:rowOff>
    </xdr:from>
    <xdr:ext cx="534377" cy="259045"/>
    <xdr:sp macro="" textlink="">
      <xdr:nvSpPr>
        <xdr:cNvPr id="658" name="テキスト ボックス 657"/>
        <xdr:cNvSpPr txBox="1"/>
      </xdr:nvSpPr>
      <xdr:spPr>
        <a:xfrm>
          <a:off x="13436111" y="132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112046</xdr:rowOff>
    </xdr:from>
    <xdr:to>
      <xdr:col>67</xdr:col>
      <xdr:colOff>101600</xdr:colOff>
      <xdr:row>77</xdr:row>
      <xdr:rowOff>42196</xdr:rowOff>
    </xdr:to>
    <xdr:sp macro="" textlink="">
      <xdr:nvSpPr>
        <xdr:cNvPr id="659" name="楕円 658"/>
        <xdr:cNvSpPr/>
      </xdr:nvSpPr>
      <xdr:spPr>
        <a:xfrm>
          <a:off x="12763500" y="131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33323</xdr:rowOff>
    </xdr:from>
    <xdr:ext cx="534377" cy="259045"/>
    <xdr:sp macro="" textlink="">
      <xdr:nvSpPr>
        <xdr:cNvPr id="660" name="テキスト ボックス 659"/>
        <xdr:cNvSpPr txBox="1"/>
      </xdr:nvSpPr>
      <xdr:spPr>
        <a:xfrm>
          <a:off x="12547111" y="132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4" name="直線コネクタ 683"/>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5" name="積立金最小値テキスト"/>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6" name="直線コネクタ 685"/>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7" name="積立金最大値テキスト"/>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8" name="直線コネクタ 687"/>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150292</xdr:rowOff>
    </xdr:from>
    <xdr:to>
      <xdr:col>85</xdr:col>
      <xdr:colOff>127000</xdr:colOff>
      <xdr:row>98</xdr:row>
      <xdr:rowOff>163055</xdr:rowOff>
    </xdr:to>
    <xdr:cxnSp macro="">
      <xdr:nvCxnSpPr>
        <xdr:cNvPr id="689" name="直線コネクタ 688"/>
        <xdr:cNvCxnSpPr/>
      </xdr:nvCxnSpPr>
      <xdr:spPr>
        <a:xfrm flipV="1">
          <a:off x="15481300" y="16952392"/>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90" name="積立金平均値テキスト"/>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1" name="フローチャート: 判断 690"/>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163055</xdr:rowOff>
    </xdr:from>
    <xdr:to>
      <xdr:col>81</xdr:col>
      <xdr:colOff>50800</xdr:colOff>
      <xdr:row>99</xdr:row>
      <xdr:rowOff>178</xdr:rowOff>
    </xdr:to>
    <xdr:cxnSp macro="">
      <xdr:nvCxnSpPr>
        <xdr:cNvPr id="692" name="直線コネクタ 691"/>
        <xdr:cNvCxnSpPr/>
      </xdr:nvCxnSpPr>
      <xdr:spPr>
        <a:xfrm flipV="1">
          <a:off x="14592300" y="1696515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3" name="フローチャート: 判断 692"/>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4" name="テキスト ボックス 693"/>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178</xdr:rowOff>
    </xdr:from>
    <xdr:to>
      <xdr:col>76</xdr:col>
      <xdr:colOff>114300</xdr:colOff>
      <xdr:row>99</xdr:row>
      <xdr:rowOff>6845</xdr:rowOff>
    </xdr:to>
    <xdr:cxnSp macro="">
      <xdr:nvCxnSpPr>
        <xdr:cNvPr id="695" name="直線コネクタ 694"/>
        <xdr:cNvCxnSpPr/>
      </xdr:nvCxnSpPr>
      <xdr:spPr>
        <a:xfrm flipV="1">
          <a:off x="13703300" y="16973728"/>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6" name="フローチャート: 判断 695"/>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7" name="テキスト ボックス 696"/>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6845</xdr:rowOff>
    </xdr:from>
    <xdr:to>
      <xdr:col>71</xdr:col>
      <xdr:colOff>177800</xdr:colOff>
      <xdr:row>99</xdr:row>
      <xdr:rowOff>16142</xdr:rowOff>
    </xdr:to>
    <xdr:cxnSp macro="">
      <xdr:nvCxnSpPr>
        <xdr:cNvPr id="698" name="直線コネクタ 697"/>
        <xdr:cNvCxnSpPr/>
      </xdr:nvCxnSpPr>
      <xdr:spPr>
        <a:xfrm flipV="1">
          <a:off x="12814300" y="16980395"/>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9" name="フローチャート: 判断 698"/>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0" name="テキスト ボックス 699"/>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1" name="フローチャート: 判断 700"/>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702" name="テキスト ボックス 701"/>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99492</xdr:rowOff>
    </xdr:from>
    <xdr:to>
      <xdr:col>85</xdr:col>
      <xdr:colOff>177800</xdr:colOff>
      <xdr:row>99</xdr:row>
      <xdr:rowOff>29642</xdr:rowOff>
    </xdr:to>
    <xdr:sp macro="" textlink="">
      <xdr:nvSpPr>
        <xdr:cNvPr id="708" name="楕円 707"/>
        <xdr:cNvSpPr/>
      </xdr:nvSpPr>
      <xdr:spPr>
        <a:xfrm>
          <a:off x="16268700" y="169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14419</xdr:rowOff>
    </xdr:from>
    <xdr:ext cx="469744" cy="259045"/>
    <xdr:sp macro="" textlink="">
      <xdr:nvSpPr>
        <xdr:cNvPr id="709" name="積立金該当値テキスト"/>
        <xdr:cNvSpPr txBox="1"/>
      </xdr:nvSpPr>
      <xdr:spPr>
        <a:xfrm>
          <a:off x="16370300" y="168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112255</xdr:rowOff>
    </xdr:from>
    <xdr:to>
      <xdr:col>81</xdr:col>
      <xdr:colOff>101600</xdr:colOff>
      <xdr:row>99</xdr:row>
      <xdr:rowOff>42405</xdr:rowOff>
    </xdr:to>
    <xdr:sp macro="" textlink="">
      <xdr:nvSpPr>
        <xdr:cNvPr id="710" name="楕円 709"/>
        <xdr:cNvSpPr/>
      </xdr:nvSpPr>
      <xdr:spPr>
        <a:xfrm>
          <a:off x="15430500" y="169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33532</xdr:rowOff>
    </xdr:from>
    <xdr:ext cx="469744" cy="259045"/>
    <xdr:sp macro="" textlink="">
      <xdr:nvSpPr>
        <xdr:cNvPr id="711" name="テキスト ボックス 710"/>
        <xdr:cNvSpPr txBox="1"/>
      </xdr:nvSpPr>
      <xdr:spPr>
        <a:xfrm>
          <a:off x="15246428" y="170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120828</xdr:rowOff>
    </xdr:from>
    <xdr:to>
      <xdr:col>76</xdr:col>
      <xdr:colOff>165100</xdr:colOff>
      <xdr:row>99</xdr:row>
      <xdr:rowOff>50978</xdr:rowOff>
    </xdr:to>
    <xdr:sp macro="" textlink="">
      <xdr:nvSpPr>
        <xdr:cNvPr id="712" name="楕円 711"/>
        <xdr:cNvSpPr/>
      </xdr:nvSpPr>
      <xdr:spPr>
        <a:xfrm>
          <a:off x="14541500" y="169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42105</xdr:rowOff>
    </xdr:from>
    <xdr:ext cx="469744" cy="259045"/>
    <xdr:sp macro="" textlink="">
      <xdr:nvSpPr>
        <xdr:cNvPr id="713" name="テキスト ボックス 712"/>
        <xdr:cNvSpPr txBox="1"/>
      </xdr:nvSpPr>
      <xdr:spPr>
        <a:xfrm>
          <a:off x="14357428" y="1701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127495</xdr:rowOff>
    </xdr:from>
    <xdr:to>
      <xdr:col>72</xdr:col>
      <xdr:colOff>38100</xdr:colOff>
      <xdr:row>99</xdr:row>
      <xdr:rowOff>57645</xdr:rowOff>
    </xdr:to>
    <xdr:sp macro="" textlink="">
      <xdr:nvSpPr>
        <xdr:cNvPr id="714" name="楕円 713"/>
        <xdr:cNvSpPr/>
      </xdr:nvSpPr>
      <xdr:spPr>
        <a:xfrm>
          <a:off x="13652500" y="16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48772</xdr:rowOff>
    </xdr:from>
    <xdr:ext cx="378565" cy="259045"/>
    <xdr:sp macro="" textlink="">
      <xdr:nvSpPr>
        <xdr:cNvPr id="715" name="テキスト ボックス 714"/>
        <xdr:cNvSpPr txBox="1"/>
      </xdr:nvSpPr>
      <xdr:spPr>
        <a:xfrm>
          <a:off x="13514017" y="1702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136792</xdr:rowOff>
    </xdr:from>
    <xdr:to>
      <xdr:col>67</xdr:col>
      <xdr:colOff>101600</xdr:colOff>
      <xdr:row>99</xdr:row>
      <xdr:rowOff>66942</xdr:rowOff>
    </xdr:to>
    <xdr:sp macro="" textlink="">
      <xdr:nvSpPr>
        <xdr:cNvPr id="716" name="楕円 715"/>
        <xdr:cNvSpPr/>
      </xdr:nvSpPr>
      <xdr:spPr>
        <a:xfrm>
          <a:off x="127635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58069</xdr:rowOff>
    </xdr:from>
    <xdr:ext cx="378565" cy="259045"/>
    <xdr:sp macro="" textlink="">
      <xdr:nvSpPr>
        <xdr:cNvPr id="717" name="テキスト ボックス 716"/>
        <xdr:cNvSpPr txBox="1"/>
      </xdr:nvSpPr>
      <xdr:spPr>
        <a:xfrm>
          <a:off x="12625017" y="1703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1" name="直線コネクタ 740"/>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4" name="投資及び出資金最大値テキスト"/>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5" name="直線コネクタ 744"/>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77343</xdr:rowOff>
    </xdr:from>
    <xdr:to>
      <xdr:col>116</xdr:col>
      <xdr:colOff>63500</xdr:colOff>
      <xdr:row>36</xdr:row>
      <xdr:rowOff>130556</xdr:rowOff>
    </xdr:to>
    <xdr:cxnSp macro="">
      <xdr:nvCxnSpPr>
        <xdr:cNvPr id="746" name="直線コネクタ 745"/>
        <xdr:cNvCxnSpPr/>
      </xdr:nvCxnSpPr>
      <xdr:spPr>
        <a:xfrm>
          <a:off x="21323300" y="6249543"/>
          <a:ext cx="8382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90949</xdr:rowOff>
    </xdr:from>
    <xdr:ext cx="469744" cy="259045"/>
    <xdr:sp macro="" textlink="">
      <xdr:nvSpPr>
        <xdr:cNvPr id="747" name="投資及び出資金平均値テキスト"/>
        <xdr:cNvSpPr txBox="1"/>
      </xdr:nvSpPr>
      <xdr:spPr>
        <a:xfrm>
          <a:off x="22212300" y="6263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8" name="フローチャート: 判断 747"/>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61722</xdr:rowOff>
    </xdr:from>
    <xdr:to>
      <xdr:col>111</xdr:col>
      <xdr:colOff>177800</xdr:colOff>
      <xdr:row>36</xdr:row>
      <xdr:rowOff>77343</xdr:rowOff>
    </xdr:to>
    <xdr:cxnSp macro="">
      <xdr:nvCxnSpPr>
        <xdr:cNvPr id="749" name="直線コネクタ 748"/>
        <xdr:cNvCxnSpPr/>
      </xdr:nvCxnSpPr>
      <xdr:spPr>
        <a:xfrm>
          <a:off x="20434300" y="6062472"/>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0" name="フローチャート: 判断 749"/>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51" name="テキスト ボックス 750"/>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61722</xdr:rowOff>
    </xdr:from>
    <xdr:to>
      <xdr:col>107</xdr:col>
      <xdr:colOff>50800</xdr:colOff>
      <xdr:row>35</xdr:row>
      <xdr:rowOff>97282</xdr:rowOff>
    </xdr:to>
    <xdr:cxnSp macro="">
      <xdr:nvCxnSpPr>
        <xdr:cNvPr id="752" name="直線コネクタ 751"/>
        <xdr:cNvCxnSpPr/>
      </xdr:nvCxnSpPr>
      <xdr:spPr>
        <a:xfrm flipV="1">
          <a:off x="19545300" y="6062472"/>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3" name="フローチャート: 判断 752"/>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46118</xdr:rowOff>
    </xdr:from>
    <xdr:ext cx="469744" cy="259045"/>
    <xdr:sp macro="" textlink="">
      <xdr:nvSpPr>
        <xdr:cNvPr id="754" name="テキスト ボックス 753"/>
        <xdr:cNvSpPr txBox="1"/>
      </xdr:nvSpPr>
      <xdr:spPr>
        <a:xfrm>
          <a:off x="20199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97282</xdr:rowOff>
    </xdr:from>
    <xdr:to>
      <xdr:col>102</xdr:col>
      <xdr:colOff>114300</xdr:colOff>
      <xdr:row>37</xdr:row>
      <xdr:rowOff>112268</xdr:rowOff>
    </xdr:to>
    <xdr:cxnSp macro="">
      <xdr:nvCxnSpPr>
        <xdr:cNvPr id="755" name="直線コネクタ 754"/>
        <xdr:cNvCxnSpPr/>
      </xdr:nvCxnSpPr>
      <xdr:spPr>
        <a:xfrm flipV="1">
          <a:off x="18656300" y="6098032"/>
          <a:ext cx="889000" cy="3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6" name="フローチャート: 判断 755"/>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7" name="テキスト ボックス 756"/>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8" name="フローチャート: 判断 757"/>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59" name="テキスト ボックス 758"/>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79756</xdr:rowOff>
    </xdr:from>
    <xdr:to>
      <xdr:col>116</xdr:col>
      <xdr:colOff>114300</xdr:colOff>
      <xdr:row>37</xdr:row>
      <xdr:rowOff>9906</xdr:rowOff>
    </xdr:to>
    <xdr:sp macro="" textlink="">
      <xdr:nvSpPr>
        <xdr:cNvPr id="765" name="楕円 764"/>
        <xdr:cNvSpPr/>
      </xdr:nvSpPr>
      <xdr:spPr>
        <a:xfrm>
          <a:off x="22110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102633</xdr:rowOff>
    </xdr:from>
    <xdr:ext cx="469744" cy="259045"/>
    <xdr:sp macro="" textlink="">
      <xdr:nvSpPr>
        <xdr:cNvPr id="766" name="投資及び出資金該当値テキスト"/>
        <xdr:cNvSpPr txBox="1"/>
      </xdr:nvSpPr>
      <xdr:spPr>
        <a:xfrm>
          <a:off x="22212300" y="610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26543</xdr:rowOff>
    </xdr:from>
    <xdr:to>
      <xdr:col>112</xdr:col>
      <xdr:colOff>38100</xdr:colOff>
      <xdr:row>36</xdr:row>
      <xdr:rowOff>128143</xdr:rowOff>
    </xdr:to>
    <xdr:sp macro="" textlink="">
      <xdr:nvSpPr>
        <xdr:cNvPr id="767" name="楕円 766"/>
        <xdr:cNvSpPr/>
      </xdr:nvSpPr>
      <xdr:spPr>
        <a:xfrm>
          <a:off x="21272500" y="61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144670</xdr:rowOff>
    </xdr:from>
    <xdr:ext cx="469744" cy="259045"/>
    <xdr:sp macro="" textlink="">
      <xdr:nvSpPr>
        <xdr:cNvPr id="768" name="テキスト ボックス 767"/>
        <xdr:cNvSpPr txBox="1"/>
      </xdr:nvSpPr>
      <xdr:spPr>
        <a:xfrm>
          <a:off x="21088428" y="59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10922</xdr:rowOff>
    </xdr:from>
    <xdr:to>
      <xdr:col>107</xdr:col>
      <xdr:colOff>101600</xdr:colOff>
      <xdr:row>35</xdr:row>
      <xdr:rowOff>112522</xdr:rowOff>
    </xdr:to>
    <xdr:sp macro="" textlink="">
      <xdr:nvSpPr>
        <xdr:cNvPr id="769" name="楕円 768"/>
        <xdr:cNvSpPr/>
      </xdr:nvSpPr>
      <xdr:spPr>
        <a:xfrm>
          <a:off x="20383500" y="60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129049</xdr:rowOff>
    </xdr:from>
    <xdr:ext cx="469744" cy="259045"/>
    <xdr:sp macro="" textlink="">
      <xdr:nvSpPr>
        <xdr:cNvPr id="770" name="テキスト ボックス 769"/>
        <xdr:cNvSpPr txBox="1"/>
      </xdr:nvSpPr>
      <xdr:spPr>
        <a:xfrm>
          <a:off x="20199428"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46482</xdr:rowOff>
    </xdr:from>
    <xdr:to>
      <xdr:col>102</xdr:col>
      <xdr:colOff>165100</xdr:colOff>
      <xdr:row>35</xdr:row>
      <xdr:rowOff>148082</xdr:rowOff>
    </xdr:to>
    <xdr:sp macro="" textlink="">
      <xdr:nvSpPr>
        <xdr:cNvPr id="771" name="楕円 770"/>
        <xdr:cNvSpPr/>
      </xdr:nvSpPr>
      <xdr:spPr>
        <a:xfrm>
          <a:off x="194945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164609</xdr:rowOff>
    </xdr:from>
    <xdr:ext cx="469744" cy="259045"/>
    <xdr:sp macro="" textlink="">
      <xdr:nvSpPr>
        <xdr:cNvPr id="772" name="テキスト ボックス 771"/>
        <xdr:cNvSpPr txBox="1"/>
      </xdr:nvSpPr>
      <xdr:spPr>
        <a:xfrm>
          <a:off x="19310428"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61468</xdr:rowOff>
    </xdr:from>
    <xdr:to>
      <xdr:col>98</xdr:col>
      <xdr:colOff>38100</xdr:colOff>
      <xdr:row>37</xdr:row>
      <xdr:rowOff>163068</xdr:rowOff>
    </xdr:to>
    <xdr:sp macro="" textlink="">
      <xdr:nvSpPr>
        <xdr:cNvPr id="773" name="楕円 772"/>
        <xdr:cNvSpPr/>
      </xdr:nvSpPr>
      <xdr:spPr>
        <a:xfrm>
          <a:off x="18605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8145</xdr:rowOff>
    </xdr:from>
    <xdr:ext cx="469744" cy="259045"/>
    <xdr:sp macro="" textlink="">
      <xdr:nvSpPr>
        <xdr:cNvPr id="774" name="テキスト ボックス 773"/>
        <xdr:cNvSpPr txBox="1"/>
      </xdr:nvSpPr>
      <xdr:spPr>
        <a:xfrm>
          <a:off x="18421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8" name="直線コネクタ 797"/>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9" name="貸付金最小値テキスト"/>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1" name="貸付金最大値テキスト"/>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2" name="直線コネクタ 801"/>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112954</xdr:rowOff>
    </xdr:from>
    <xdr:to>
      <xdr:col>116</xdr:col>
      <xdr:colOff>63500</xdr:colOff>
      <xdr:row>57</xdr:row>
      <xdr:rowOff>114402</xdr:rowOff>
    </xdr:to>
    <xdr:cxnSp macro="">
      <xdr:nvCxnSpPr>
        <xdr:cNvPr id="803" name="直線コネクタ 802"/>
        <xdr:cNvCxnSpPr/>
      </xdr:nvCxnSpPr>
      <xdr:spPr>
        <a:xfrm flipV="1">
          <a:off x="21323300" y="988560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4" name="貸付金平均値テキスト"/>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5" name="フローチャート: 判断 804"/>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40030</xdr:rowOff>
    </xdr:from>
    <xdr:to>
      <xdr:col>111</xdr:col>
      <xdr:colOff>177800</xdr:colOff>
      <xdr:row>57</xdr:row>
      <xdr:rowOff>114402</xdr:rowOff>
    </xdr:to>
    <xdr:cxnSp macro="">
      <xdr:nvCxnSpPr>
        <xdr:cNvPr id="806" name="直線コネクタ 805"/>
        <xdr:cNvCxnSpPr/>
      </xdr:nvCxnSpPr>
      <xdr:spPr>
        <a:xfrm>
          <a:off x="20434300" y="9812680"/>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7" name="フローチャート: 判断 806"/>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8" name="テキスト ボックス 807"/>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40030</xdr:rowOff>
    </xdr:from>
    <xdr:to>
      <xdr:col>107</xdr:col>
      <xdr:colOff>50800</xdr:colOff>
      <xdr:row>57</xdr:row>
      <xdr:rowOff>41402</xdr:rowOff>
    </xdr:to>
    <xdr:cxnSp macro="">
      <xdr:nvCxnSpPr>
        <xdr:cNvPr id="809" name="直線コネクタ 808"/>
        <xdr:cNvCxnSpPr/>
      </xdr:nvCxnSpPr>
      <xdr:spPr>
        <a:xfrm flipV="1">
          <a:off x="19545300" y="98126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0" name="フローチャート: 判断 809"/>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95331</xdr:rowOff>
    </xdr:from>
    <xdr:ext cx="469744" cy="259045"/>
    <xdr:sp macro="" textlink="">
      <xdr:nvSpPr>
        <xdr:cNvPr id="811" name="テキスト ボックス 810"/>
        <xdr:cNvSpPr txBox="1"/>
      </xdr:nvSpPr>
      <xdr:spPr>
        <a:xfrm>
          <a:off x="20199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41402</xdr:rowOff>
    </xdr:from>
    <xdr:to>
      <xdr:col>102</xdr:col>
      <xdr:colOff>114300</xdr:colOff>
      <xdr:row>57</xdr:row>
      <xdr:rowOff>42278</xdr:rowOff>
    </xdr:to>
    <xdr:cxnSp macro="">
      <xdr:nvCxnSpPr>
        <xdr:cNvPr id="812" name="直線コネクタ 811"/>
        <xdr:cNvCxnSpPr/>
      </xdr:nvCxnSpPr>
      <xdr:spPr>
        <a:xfrm flipV="1">
          <a:off x="18656300" y="981405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3" name="フローチャート: 判断 812"/>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97464</xdr:rowOff>
    </xdr:from>
    <xdr:ext cx="469744" cy="259045"/>
    <xdr:sp macro="" textlink="">
      <xdr:nvSpPr>
        <xdr:cNvPr id="814" name="テキスト ボックス 813"/>
        <xdr:cNvSpPr txBox="1"/>
      </xdr:nvSpPr>
      <xdr:spPr>
        <a:xfrm>
          <a:off x="19310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5" name="フローチャート: 判断 814"/>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6" name="テキスト ボックス 815"/>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62154</xdr:rowOff>
    </xdr:from>
    <xdr:to>
      <xdr:col>116</xdr:col>
      <xdr:colOff>114300</xdr:colOff>
      <xdr:row>57</xdr:row>
      <xdr:rowOff>163754</xdr:rowOff>
    </xdr:to>
    <xdr:sp macro="" textlink="">
      <xdr:nvSpPr>
        <xdr:cNvPr id="822" name="楕円 821"/>
        <xdr:cNvSpPr/>
      </xdr:nvSpPr>
      <xdr:spPr>
        <a:xfrm>
          <a:off x="221107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40581</xdr:rowOff>
    </xdr:from>
    <xdr:ext cx="469744" cy="259045"/>
    <xdr:sp macro="" textlink="">
      <xdr:nvSpPr>
        <xdr:cNvPr id="823" name="貸付金該当値テキスト"/>
        <xdr:cNvSpPr txBox="1"/>
      </xdr:nvSpPr>
      <xdr:spPr>
        <a:xfrm>
          <a:off x="22212300" y="98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63602</xdr:rowOff>
    </xdr:from>
    <xdr:to>
      <xdr:col>112</xdr:col>
      <xdr:colOff>38100</xdr:colOff>
      <xdr:row>57</xdr:row>
      <xdr:rowOff>165202</xdr:rowOff>
    </xdr:to>
    <xdr:sp macro="" textlink="">
      <xdr:nvSpPr>
        <xdr:cNvPr id="824" name="楕円 823"/>
        <xdr:cNvSpPr/>
      </xdr:nvSpPr>
      <xdr:spPr>
        <a:xfrm>
          <a:off x="21272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156329</xdr:rowOff>
    </xdr:from>
    <xdr:ext cx="469744" cy="259045"/>
    <xdr:sp macro="" textlink="">
      <xdr:nvSpPr>
        <xdr:cNvPr id="825" name="テキスト ボックス 824"/>
        <xdr:cNvSpPr txBox="1"/>
      </xdr:nvSpPr>
      <xdr:spPr>
        <a:xfrm>
          <a:off x="21088428" y="992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160680</xdr:rowOff>
    </xdr:from>
    <xdr:to>
      <xdr:col>107</xdr:col>
      <xdr:colOff>101600</xdr:colOff>
      <xdr:row>57</xdr:row>
      <xdr:rowOff>90830</xdr:rowOff>
    </xdr:to>
    <xdr:sp macro="" textlink="">
      <xdr:nvSpPr>
        <xdr:cNvPr id="826" name="楕円 825"/>
        <xdr:cNvSpPr/>
      </xdr:nvSpPr>
      <xdr:spPr>
        <a:xfrm>
          <a:off x="20383500" y="97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107357</xdr:rowOff>
    </xdr:from>
    <xdr:ext cx="469744" cy="259045"/>
    <xdr:sp macro="" textlink="">
      <xdr:nvSpPr>
        <xdr:cNvPr id="827" name="テキスト ボックス 826"/>
        <xdr:cNvSpPr txBox="1"/>
      </xdr:nvSpPr>
      <xdr:spPr>
        <a:xfrm>
          <a:off x="20199428" y="95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162052</xdr:rowOff>
    </xdr:from>
    <xdr:to>
      <xdr:col>102</xdr:col>
      <xdr:colOff>165100</xdr:colOff>
      <xdr:row>57</xdr:row>
      <xdr:rowOff>92202</xdr:rowOff>
    </xdr:to>
    <xdr:sp macro="" textlink="">
      <xdr:nvSpPr>
        <xdr:cNvPr id="828" name="楕円 827"/>
        <xdr:cNvSpPr/>
      </xdr:nvSpPr>
      <xdr:spPr>
        <a:xfrm>
          <a:off x="19494500" y="97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108729</xdr:rowOff>
    </xdr:from>
    <xdr:ext cx="469744" cy="259045"/>
    <xdr:sp macro="" textlink="">
      <xdr:nvSpPr>
        <xdr:cNvPr id="829" name="テキスト ボックス 828"/>
        <xdr:cNvSpPr txBox="1"/>
      </xdr:nvSpPr>
      <xdr:spPr>
        <a:xfrm>
          <a:off x="19310428" y="95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162928</xdr:rowOff>
    </xdr:from>
    <xdr:to>
      <xdr:col>98</xdr:col>
      <xdr:colOff>38100</xdr:colOff>
      <xdr:row>57</xdr:row>
      <xdr:rowOff>93078</xdr:rowOff>
    </xdr:to>
    <xdr:sp macro="" textlink="">
      <xdr:nvSpPr>
        <xdr:cNvPr id="830" name="楕円 829"/>
        <xdr:cNvSpPr/>
      </xdr:nvSpPr>
      <xdr:spPr>
        <a:xfrm>
          <a:off x="18605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84205</xdr:rowOff>
    </xdr:from>
    <xdr:ext cx="469744" cy="259045"/>
    <xdr:sp macro="" textlink="">
      <xdr:nvSpPr>
        <xdr:cNvPr id="831" name="テキスト ボックス 830"/>
        <xdr:cNvSpPr txBox="1"/>
      </xdr:nvSpPr>
      <xdr:spPr>
        <a:xfrm>
          <a:off x="18421428" y="985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6" name="直線コネクタ 855"/>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7" name="繰出金最小値テキスト"/>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8" name="直線コネクタ 857"/>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9" name="繰出金最大値テキスト"/>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0" name="直線コネクタ 859"/>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101333</xdr:rowOff>
    </xdr:from>
    <xdr:to>
      <xdr:col>116</xdr:col>
      <xdr:colOff>63500</xdr:colOff>
      <xdr:row>77</xdr:row>
      <xdr:rowOff>107048</xdr:rowOff>
    </xdr:to>
    <xdr:cxnSp macro="">
      <xdr:nvCxnSpPr>
        <xdr:cNvPr id="861" name="直線コネクタ 860"/>
        <xdr:cNvCxnSpPr/>
      </xdr:nvCxnSpPr>
      <xdr:spPr>
        <a:xfrm>
          <a:off x="21323300" y="1330298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25976</xdr:rowOff>
    </xdr:from>
    <xdr:ext cx="534377" cy="259045"/>
    <xdr:sp macro="" textlink="">
      <xdr:nvSpPr>
        <xdr:cNvPr id="862" name="繰出金平均値テキスト"/>
        <xdr:cNvSpPr txBox="1"/>
      </xdr:nvSpPr>
      <xdr:spPr>
        <a:xfrm>
          <a:off x="22212300" y="12884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3" name="フローチャート: 判断 862"/>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101333</xdr:rowOff>
    </xdr:from>
    <xdr:to>
      <xdr:col>111</xdr:col>
      <xdr:colOff>177800</xdr:colOff>
      <xdr:row>77</xdr:row>
      <xdr:rowOff>124955</xdr:rowOff>
    </xdr:to>
    <xdr:cxnSp macro="">
      <xdr:nvCxnSpPr>
        <xdr:cNvPr id="864" name="直線コネクタ 863"/>
        <xdr:cNvCxnSpPr/>
      </xdr:nvCxnSpPr>
      <xdr:spPr>
        <a:xfrm flipV="1">
          <a:off x="20434300" y="1330298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5" name="フローチャート: 判断 864"/>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143476</xdr:rowOff>
    </xdr:from>
    <xdr:ext cx="534377" cy="259045"/>
    <xdr:sp macro="" textlink="">
      <xdr:nvSpPr>
        <xdr:cNvPr id="866" name="テキスト ボックス 865"/>
        <xdr:cNvSpPr txBox="1"/>
      </xdr:nvSpPr>
      <xdr:spPr>
        <a:xfrm>
          <a:off x="21056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124955</xdr:rowOff>
    </xdr:from>
    <xdr:to>
      <xdr:col>107</xdr:col>
      <xdr:colOff>50800</xdr:colOff>
      <xdr:row>77</xdr:row>
      <xdr:rowOff>153721</xdr:rowOff>
    </xdr:to>
    <xdr:cxnSp macro="">
      <xdr:nvCxnSpPr>
        <xdr:cNvPr id="867" name="直線コネクタ 866"/>
        <xdr:cNvCxnSpPr/>
      </xdr:nvCxnSpPr>
      <xdr:spPr>
        <a:xfrm flipV="1">
          <a:off x="19545300" y="13326605"/>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8" name="フローチャート: 判断 867"/>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157345</xdr:rowOff>
    </xdr:from>
    <xdr:ext cx="534377" cy="259045"/>
    <xdr:sp macro="" textlink="">
      <xdr:nvSpPr>
        <xdr:cNvPr id="869" name="テキスト ボックス 868"/>
        <xdr:cNvSpPr txBox="1"/>
      </xdr:nvSpPr>
      <xdr:spPr>
        <a:xfrm>
          <a:off x="20167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153721</xdr:rowOff>
    </xdr:from>
    <xdr:to>
      <xdr:col>102</xdr:col>
      <xdr:colOff>114300</xdr:colOff>
      <xdr:row>77</xdr:row>
      <xdr:rowOff>169418</xdr:rowOff>
    </xdr:to>
    <xdr:cxnSp macro="">
      <xdr:nvCxnSpPr>
        <xdr:cNvPr id="870" name="直線コネクタ 869"/>
        <xdr:cNvCxnSpPr/>
      </xdr:nvCxnSpPr>
      <xdr:spPr>
        <a:xfrm flipV="1">
          <a:off x="18656300" y="13355371"/>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1" name="フローチャート: 判断 870"/>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110786</xdr:rowOff>
    </xdr:from>
    <xdr:ext cx="534377" cy="259045"/>
    <xdr:sp macro="" textlink="">
      <xdr:nvSpPr>
        <xdr:cNvPr id="872" name="テキスト ボックス 871"/>
        <xdr:cNvSpPr txBox="1"/>
      </xdr:nvSpPr>
      <xdr:spPr>
        <a:xfrm>
          <a:off x="19278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3" name="フローチャート: 判断 872"/>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74" name="テキスト ボックス 873"/>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56248</xdr:rowOff>
    </xdr:from>
    <xdr:to>
      <xdr:col>116</xdr:col>
      <xdr:colOff>114300</xdr:colOff>
      <xdr:row>77</xdr:row>
      <xdr:rowOff>157848</xdr:rowOff>
    </xdr:to>
    <xdr:sp macro="" textlink="">
      <xdr:nvSpPr>
        <xdr:cNvPr id="880" name="楕円 879"/>
        <xdr:cNvSpPr/>
      </xdr:nvSpPr>
      <xdr:spPr>
        <a:xfrm>
          <a:off x="22110700" y="132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34675</xdr:rowOff>
    </xdr:from>
    <xdr:ext cx="534377" cy="259045"/>
    <xdr:sp macro="" textlink="">
      <xdr:nvSpPr>
        <xdr:cNvPr id="881" name="繰出金該当値テキスト"/>
        <xdr:cNvSpPr txBox="1"/>
      </xdr:nvSpPr>
      <xdr:spPr>
        <a:xfrm>
          <a:off x="22212300" y="132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50533</xdr:rowOff>
    </xdr:from>
    <xdr:to>
      <xdr:col>112</xdr:col>
      <xdr:colOff>38100</xdr:colOff>
      <xdr:row>77</xdr:row>
      <xdr:rowOff>152133</xdr:rowOff>
    </xdr:to>
    <xdr:sp macro="" textlink="">
      <xdr:nvSpPr>
        <xdr:cNvPr id="882" name="楕円 881"/>
        <xdr:cNvSpPr/>
      </xdr:nvSpPr>
      <xdr:spPr>
        <a:xfrm>
          <a:off x="21272500" y="132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143260</xdr:rowOff>
    </xdr:from>
    <xdr:ext cx="534377" cy="259045"/>
    <xdr:sp macro="" textlink="">
      <xdr:nvSpPr>
        <xdr:cNvPr id="883" name="テキスト ボックス 882"/>
        <xdr:cNvSpPr txBox="1"/>
      </xdr:nvSpPr>
      <xdr:spPr>
        <a:xfrm>
          <a:off x="21056111" y="133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74155</xdr:rowOff>
    </xdr:from>
    <xdr:to>
      <xdr:col>107</xdr:col>
      <xdr:colOff>101600</xdr:colOff>
      <xdr:row>78</xdr:row>
      <xdr:rowOff>4305</xdr:rowOff>
    </xdr:to>
    <xdr:sp macro="" textlink="">
      <xdr:nvSpPr>
        <xdr:cNvPr id="884" name="楕円 883"/>
        <xdr:cNvSpPr/>
      </xdr:nvSpPr>
      <xdr:spPr>
        <a:xfrm>
          <a:off x="20383500" y="132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166882</xdr:rowOff>
    </xdr:from>
    <xdr:ext cx="534377" cy="259045"/>
    <xdr:sp macro="" textlink="">
      <xdr:nvSpPr>
        <xdr:cNvPr id="885" name="テキスト ボックス 884"/>
        <xdr:cNvSpPr txBox="1"/>
      </xdr:nvSpPr>
      <xdr:spPr>
        <a:xfrm>
          <a:off x="20167111" y="133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102921</xdr:rowOff>
    </xdr:from>
    <xdr:to>
      <xdr:col>102</xdr:col>
      <xdr:colOff>165100</xdr:colOff>
      <xdr:row>78</xdr:row>
      <xdr:rowOff>33071</xdr:rowOff>
    </xdr:to>
    <xdr:sp macro="" textlink="">
      <xdr:nvSpPr>
        <xdr:cNvPr id="886" name="楕円 885"/>
        <xdr:cNvSpPr/>
      </xdr:nvSpPr>
      <xdr:spPr>
        <a:xfrm>
          <a:off x="19494500" y="133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24198</xdr:rowOff>
    </xdr:from>
    <xdr:ext cx="534377" cy="259045"/>
    <xdr:sp macro="" textlink="">
      <xdr:nvSpPr>
        <xdr:cNvPr id="887" name="テキスト ボックス 886"/>
        <xdr:cNvSpPr txBox="1"/>
      </xdr:nvSpPr>
      <xdr:spPr>
        <a:xfrm>
          <a:off x="19278111" y="133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118618</xdr:rowOff>
    </xdr:from>
    <xdr:to>
      <xdr:col>98</xdr:col>
      <xdr:colOff>38100</xdr:colOff>
      <xdr:row>78</xdr:row>
      <xdr:rowOff>48768</xdr:rowOff>
    </xdr:to>
    <xdr:sp macro="" textlink="">
      <xdr:nvSpPr>
        <xdr:cNvPr id="888" name="楕円 887"/>
        <xdr:cNvSpPr/>
      </xdr:nvSpPr>
      <xdr:spPr>
        <a:xfrm>
          <a:off x="18605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39895</xdr:rowOff>
    </xdr:from>
    <xdr:ext cx="534377" cy="259045"/>
    <xdr:sp macro="" textlink="">
      <xdr:nvSpPr>
        <xdr:cNvPr id="889" name="テキスト ボックス 888"/>
        <xdr:cNvSpPr txBox="1"/>
      </xdr:nvSpPr>
      <xdr:spPr>
        <a:xfrm>
          <a:off x="18389111" y="134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類似団体平均を上回っている。今後も引き続き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適正人員の配置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行政サービスの担い手最適化の検討等により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普通建設事業費の更新整備費は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、文化会館施設整備や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中学校の大規模改修工事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年度に比べて増加した。今後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公共施設の老朽化対策等により維持修繕費及び普通建設事業費の更新整備費のどちらも増加が見込まれるため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より一層公共施設マネジメントを推進し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施設の保有量の適正化などに取り組む。</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、令和３年度は臨時特別給付金給付費の影響により大きく増額していた分、令和４年度は減少しているが、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子ども子育て関連経費や障害福祉サービス事業費など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今後も社会保障関連経費は増加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決算剰余金の積み立てによる財政調整基金の増加や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すずか応援寄附金（ふるさと納税）の増加によるすずか応援基金の増額により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した。今後も計画的な財政運営により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基金残高を確保し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上記の老朽化対策等に備えるとともに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市債の発行額や市債残高の急増を防止する。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196,461
187,394
194.46
73,565,101
72,262,247
947,843
39,784,572
46,780,156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64262</xdr:rowOff>
    </xdr:from>
    <xdr:to>
      <xdr:col>24</xdr:col>
      <xdr:colOff>63500</xdr:colOff>
      <xdr:row>34</xdr:row>
      <xdr:rowOff>123698</xdr:rowOff>
    </xdr:to>
    <xdr:cxnSp macro="">
      <xdr:nvCxnSpPr>
        <xdr:cNvPr id="59" name="直線コネクタ 58"/>
        <xdr:cNvCxnSpPr/>
      </xdr:nvCxnSpPr>
      <xdr:spPr>
        <a:xfrm>
          <a:off x="3797300" y="589356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83329</xdr:rowOff>
    </xdr:from>
    <xdr:ext cx="469744" cy="259045"/>
    <xdr:sp macro="" textlink="">
      <xdr:nvSpPr>
        <xdr:cNvPr id="60" name="議会費平均値テキスト"/>
        <xdr:cNvSpPr txBox="1"/>
      </xdr:nvSpPr>
      <xdr:spPr>
        <a:xfrm>
          <a:off x="4686300" y="591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64262</xdr:rowOff>
    </xdr:from>
    <xdr:to>
      <xdr:col>19</xdr:col>
      <xdr:colOff>177800</xdr:colOff>
      <xdr:row>34</xdr:row>
      <xdr:rowOff>157988</xdr:rowOff>
    </xdr:to>
    <xdr:cxnSp macro="">
      <xdr:nvCxnSpPr>
        <xdr:cNvPr id="62" name="直線コネクタ 61"/>
        <xdr:cNvCxnSpPr/>
      </xdr:nvCxnSpPr>
      <xdr:spPr>
        <a:xfrm flipV="1">
          <a:off x="2908300" y="589356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125984</xdr:rowOff>
    </xdr:from>
    <xdr:to>
      <xdr:col>15</xdr:col>
      <xdr:colOff>50800</xdr:colOff>
      <xdr:row>34</xdr:row>
      <xdr:rowOff>157988</xdr:rowOff>
    </xdr:to>
    <xdr:cxnSp macro="">
      <xdr:nvCxnSpPr>
        <xdr:cNvPr id="65" name="直線コネクタ 64"/>
        <xdr:cNvCxnSpPr/>
      </xdr:nvCxnSpPr>
      <xdr:spPr>
        <a:xfrm>
          <a:off x="2019300" y="59552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157988</xdr:rowOff>
    </xdr:from>
    <xdr:to>
      <xdr:col>10</xdr:col>
      <xdr:colOff>114300</xdr:colOff>
      <xdr:row>34</xdr:row>
      <xdr:rowOff>125984</xdr:rowOff>
    </xdr:to>
    <xdr:cxnSp macro="">
      <xdr:nvCxnSpPr>
        <xdr:cNvPr id="68" name="直線コネクタ 67"/>
        <xdr:cNvCxnSpPr/>
      </xdr:nvCxnSpPr>
      <xdr:spPr>
        <a:xfrm>
          <a:off x="1130300" y="581583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72898</xdr:rowOff>
    </xdr:from>
    <xdr:to>
      <xdr:col>24</xdr:col>
      <xdr:colOff>114300</xdr:colOff>
      <xdr:row>35</xdr:row>
      <xdr:rowOff>3048</xdr:rowOff>
    </xdr:to>
    <xdr:sp macro="" textlink="">
      <xdr:nvSpPr>
        <xdr:cNvPr id="78" name="楕円 77"/>
        <xdr:cNvSpPr/>
      </xdr:nvSpPr>
      <xdr:spPr>
        <a:xfrm>
          <a:off x="4584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95775</xdr:rowOff>
    </xdr:from>
    <xdr:ext cx="469744" cy="259045"/>
    <xdr:sp macro="" textlink="">
      <xdr:nvSpPr>
        <xdr:cNvPr id="79" name="議会費該当値テキスト"/>
        <xdr:cNvSpPr txBox="1"/>
      </xdr:nvSpPr>
      <xdr:spPr>
        <a:xfrm>
          <a:off x="4686300"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xdr:rowOff>
    </xdr:from>
    <xdr:to>
      <xdr:col>20</xdr:col>
      <xdr:colOff>38100</xdr:colOff>
      <xdr:row>34</xdr:row>
      <xdr:rowOff>115062</xdr:rowOff>
    </xdr:to>
    <xdr:sp macro="" textlink="">
      <xdr:nvSpPr>
        <xdr:cNvPr id="80" name="楕円 79"/>
        <xdr:cNvSpPr/>
      </xdr:nvSpPr>
      <xdr:spPr>
        <a:xfrm>
          <a:off x="3746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131589</xdr:rowOff>
    </xdr:from>
    <xdr:ext cx="469744" cy="259045"/>
    <xdr:sp macro="" textlink="">
      <xdr:nvSpPr>
        <xdr:cNvPr id="81" name="テキスト ボックス 80"/>
        <xdr:cNvSpPr txBox="1"/>
      </xdr:nvSpPr>
      <xdr:spPr>
        <a:xfrm>
          <a:off x="3562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107188</xdr:rowOff>
    </xdr:from>
    <xdr:to>
      <xdr:col>15</xdr:col>
      <xdr:colOff>101600</xdr:colOff>
      <xdr:row>35</xdr:row>
      <xdr:rowOff>37338</xdr:rowOff>
    </xdr:to>
    <xdr:sp macro="" textlink="">
      <xdr:nvSpPr>
        <xdr:cNvPr id="82" name="楕円 81"/>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53865</xdr:rowOff>
    </xdr:from>
    <xdr:ext cx="469744" cy="259045"/>
    <xdr:sp macro="" textlink="">
      <xdr:nvSpPr>
        <xdr:cNvPr id="83" name="テキスト ボックス 82"/>
        <xdr:cNvSpPr txBox="1"/>
      </xdr:nvSpPr>
      <xdr:spPr>
        <a:xfrm>
          <a:off x="2673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75184</xdr:rowOff>
    </xdr:from>
    <xdr:to>
      <xdr:col>10</xdr:col>
      <xdr:colOff>165100</xdr:colOff>
      <xdr:row>35</xdr:row>
      <xdr:rowOff>5334</xdr:rowOff>
    </xdr:to>
    <xdr:sp macro="" textlink="">
      <xdr:nvSpPr>
        <xdr:cNvPr id="84" name="楕円 83"/>
        <xdr:cNvSpPr/>
      </xdr:nvSpPr>
      <xdr:spPr>
        <a:xfrm>
          <a:off x="1968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85" name="テキスト ボックス 84"/>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107188</xdr:rowOff>
    </xdr:from>
    <xdr:to>
      <xdr:col>6</xdr:col>
      <xdr:colOff>38100</xdr:colOff>
      <xdr:row>34</xdr:row>
      <xdr:rowOff>37338</xdr:rowOff>
    </xdr:to>
    <xdr:sp macro="" textlink="">
      <xdr:nvSpPr>
        <xdr:cNvPr id="86" name="楕円 85"/>
        <xdr:cNvSpPr/>
      </xdr:nvSpPr>
      <xdr:spPr>
        <a:xfrm>
          <a:off x="1079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53865</xdr:rowOff>
    </xdr:from>
    <xdr:ext cx="469744" cy="259045"/>
    <xdr:sp macro="" textlink="">
      <xdr:nvSpPr>
        <xdr:cNvPr id="87" name="テキスト ボックス 86"/>
        <xdr:cNvSpPr txBox="1"/>
      </xdr:nvSpPr>
      <xdr:spPr>
        <a:xfrm>
          <a:off x="895428"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162433</xdr:rowOff>
    </xdr:from>
    <xdr:to>
      <xdr:col>24</xdr:col>
      <xdr:colOff>63500</xdr:colOff>
      <xdr:row>59</xdr:row>
      <xdr:rowOff>36258</xdr:rowOff>
    </xdr:to>
    <xdr:cxnSp macro="">
      <xdr:nvCxnSpPr>
        <xdr:cNvPr id="117" name="直線コネクタ 116"/>
        <xdr:cNvCxnSpPr/>
      </xdr:nvCxnSpPr>
      <xdr:spPr>
        <a:xfrm flipV="1">
          <a:off x="3797300" y="10106533"/>
          <a:ext cx="838200" cy="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70832</xdr:rowOff>
    </xdr:from>
    <xdr:ext cx="534377" cy="259045"/>
    <xdr:sp macro="" textlink="">
      <xdr:nvSpPr>
        <xdr:cNvPr id="118" name="総務費平均値テキスト"/>
        <xdr:cNvSpPr txBox="1"/>
      </xdr:nvSpPr>
      <xdr:spPr>
        <a:xfrm>
          <a:off x="4686300" y="9672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132270</xdr:rowOff>
    </xdr:from>
    <xdr:to>
      <xdr:col>19</xdr:col>
      <xdr:colOff>177800</xdr:colOff>
      <xdr:row>59</xdr:row>
      <xdr:rowOff>36258</xdr:rowOff>
    </xdr:to>
    <xdr:cxnSp macro="">
      <xdr:nvCxnSpPr>
        <xdr:cNvPr id="120" name="直線コネクタ 119"/>
        <xdr:cNvCxnSpPr/>
      </xdr:nvCxnSpPr>
      <xdr:spPr>
        <a:xfrm>
          <a:off x="2908300" y="8876220"/>
          <a:ext cx="889000" cy="127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2" name="テキスト ボックス 121"/>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132270</xdr:rowOff>
    </xdr:from>
    <xdr:to>
      <xdr:col>15</xdr:col>
      <xdr:colOff>50800</xdr:colOff>
      <xdr:row>59</xdr:row>
      <xdr:rowOff>60160</xdr:rowOff>
    </xdr:to>
    <xdr:cxnSp macro="">
      <xdr:nvCxnSpPr>
        <xdr:cNvPr id="123" name="直線コネクタ 122"/>
        <xdr:cNvCxnSpPr/>
      </xdr:nvCxnSpPr>
      <xdr:spPr>
        <a:xfrm flipV="1">
          <a:off x="2019300" y="8876220"/>
          <a:ext cx="889000" cy="129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5" name="テキスト ボックス 124"/>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60160</xdr:rowOff>
    </xdr:from>
    <xdr:to>
      <xdr:col>10</xdr:col>
      <xdr:colOff>114300</xdr:colOff>
      <xdr:row>59</xdr:row>
      <xdr:rowOff>68745</xdr:rowOff>
    </xdr:to>
    <xdr:cxnSp macro="">
      <xdr:nvCxnSpPr>
        <xdr:cNvPr id="126" name="直線コネクタ 125"/>
        <xdr:cNvCxnSpPr/>
      </xdr:nvCxnSpPr>
      <xdr:spPr>
        <a:xfrm flipV="1">
          <a:off x="1130300" y="10175710"/>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28" name="テキスト ボックス 127"/>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156036</xdr:rowOff>
    </xdr:from>
    <xdr:ext cx="534377" cy="259045"/>
    <xdr:sp macro="" textlink="">
      <xdr:nvSpPr>
        <xdr:cNvPr id="130" name="テキスト ボックス 129"/>
        <xdr:cNvSpPr txBox="1"/>
      </xdr:nvSpPr>
      <xdr:spPr>
        <a:xfrm>
          <a:off x="863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111633</xdr:rowOff>
    </xdr:from>
    <xdr:to>
      <xdr:col>24</xdr:col>
      <xdr:colOff>114300</xdr:colOff>
      <xdr:row>59</xdr:row>
      <xdr:rowOff>41783</xdr:rowOff>
    </xdr:to>
    <xdr:sp macro="" textlink="">
      <xdr:nvSpPr>
        <xdr:cNvPr id="136" name="楕円 135"/>
        <xdr:cNvSpPr/>
      </xdr:nvSpPr>
      <xdr:spPr>
        <a:xfrm>
          <a:off x="4584700" y="100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26560</xdr:rowOff>
    </xdr:from>
    <xdr:ext cx="534377" cy="259045"/>
    <xdr:sp macro="" textlink="">
      <xdr:nvSpPr>
        <xdr:cNvPr id="137" name="総務費該当値テキスト"/>
        <xdr:cNvSpPr txBox="1"/>
      </xdr:nvSpPr>
      <xdr:spPr>
        <a:xfrm>
          <a:off x="4686300" y="99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156908</xdr:rowOff>
    </xdr:from>
    <xdr:to>
      <xdr:col>20</xdr:col>
      <xdr:colOff>38100</xdr:colOff>
      <xdr:row>59</xdr:row>
      <xdr:rowOff>87058</xdr:rowOff>
    </xdr:to>
    <xdr:sp macro="" textlink="">
      <xdr:nvSpPr>
        <xdr:cNvPr id="138" name="楕円 137"/>
        <xdr:cNvSpPr/>
      </xdr:nvSpPr>
      <xdr:spPr>
        <a:xfrm>
          <a:off x="3746500" y="101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78185</xdr:rowOff>
    </xdr:from>
    <xdr:ext cx="534377" cy="259045"/>
    <xdr:sp macro="" textlink="">
      <xdr:nvSpPr>
        <xdr:cNvPr id="139" name="テキスト ボックス 138"/>
        <xdr:cNvSpPr txBox="1"/>
      </xdr:nvSpPr>
      <xdr:spPr>
        <a:xfrm>
          <a:off x="3530111" y="101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81470</xdr:rowOff>
    </xdr:from>
    <xdr:to>
      <xdr:col>15</xdr:col>
      <xdr:colOff>101600</xdr:colOff>
      <xdr:row>52</xdr:row>
      <xdr:rowOff>11620</xdr:rowOff>
    </xdr:to>
    <xdr:sp macro="" textlink="">
      <xdr:nvSpPr>
        <xdr:cNvPr id="140" name="楕円 139"/>
        <xdr:cNvSpPr/>
      </xdr:nvSpPr>
      <xdr:spPr>
        <a:xfrm>
          <a:off x="2857500" y="88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2747</xdr:rowOff>
    </xdr:from>
    <xdr:ext cx="599010" cy="259045"/>
    <xdr:sp macro="" textlink="">
      <xdr:nvSpPr>
        <xdr:cNvPr id="141" name="テキスト ボックス 140"/>
        <xdr:cNvSpPr txBox="1"/>
      </xdr:nvSpPr>
      <xdr:spPr>
        <a:xfrm>
          <a:off x="2608795" y="89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9360</xdr:rowOff>
    </xdr:from>
    <xdr:to>
      <xdr:col>10</xdr:col>
      <xdr:colOff>165100</xdr:colOff>
      <xdr:row>59</xdr:row>
      <xdr:rowOff>110960</xdr:rowOff>
    </xdr:to>
    <xdr:sp macro="" textlink="">
      <xdr:nvSpPr>
        <xdr:cNvPr id="142" name="楕円 141"/>
        <xdr:cNvSpPr/>
      </xdr:nvSpPr>
      <xdr:spPr>
        <a:xfrm>
          <a:off x="1968500" y="101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102087</xdr:rowOff>
    </xdr:from>
    <xdr:ext cx="534377" cy="259045"/>
    <xdr:sp macro="" textlink="">
      <xdr:nvSpPr>
        <xdr:cNvPr id="143" name="テキスト ボックス 142"/>
        <xdr:cNvSpPr txBox="1"/>
      </xdr:nvSpPr>
      <xdr:spPr>
        <a:xfrm>
          <a:off x="1752111" y="1021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17945</xdr:rowOff>
    </xdr:from>
    <xdr:to>
      <xdr:col>6</xdr:col>
      <xdr:colOff>38100</xdr:colOff>
      <xdr:row>59</xdr:row>
      <xdr:rowOff>119545</xdr:rowOff>
    </xdr:to>
    <xdr:sp macro="" textlink="">
      <xdr:nvSpPr>
        <xdr:cNvPr id="144" name="楕円 143"/>
        <xdr:cNvSpPr/>
      </xdr:nvSpPr>
      <xdr:spPr>
        <a:xfrm>
          <a:off x="1079500" y="101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110672</xdr:rowOff>
    </xdr:from>
    <xdr:ext cx="534377" cy="259045"/>
    <xdr:sp macro="" textlink="">
      <xdr:nvSpPr>
        <xdr:cNvPr id="145" name="テキスト ボックス 144"/>
        <xdr:cNvSpPr txBox="1"/>
      </xdr:nvSpPr>
      <xdr:spPr>
        <a:xfrm>
          <a:off x="863111" y="102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159931</xdr:rowOff>
    </xdr:from>
    <xdr:to>
      <xdr:col>24</xdr:col>
      <xdr:colOff>63500</xdr:colOff>
      <xdr:row>75</xdr:row>
      <xdr:rowOff>114573</xdr:rowOff>
    </xdr:to>
    <xdr:cxnSp macro="">
      <xdr:nvCxnSpPr>
        <xdr:cNvPr id="175" name="直線コネクタ 174"/>
        <xdr:cNvCxnSpPr/>
      </xdr:nvCxnSpPr>
      <xdr:spPr>
        <a:xfrm>
          <a:off x="3797300" y="12847231"/>
          <a:ext cx="838200" cy="12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6" name="民生費平均値テキスト"/>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159931</xdr:rowOff>
    </xdr:from>
    <xdr:to>
      <xdr:col>19</xdr:col>
      <xdr:colOff>177800</xdr:colOff>
      <xdr:row>77</xdr:row>
      <xdr:rowOff>118041</xdr:rowOff>
    </xdr:to>
    <xdr:cxnSp macro="">
      <xdr:nvCxnSpPr>
        <xdr:cNvPr id="178" name="直線コネクタ 177"/>
        <xdr:cNvCxnSpPr/>
      </xdr:nvCxnSpPr>
      <xdr:spPr>
        <a:xfrm flipV="1">
          <a:off x="2908300" y="12847231"/>
          <a:ext cx="889000" cy="47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80" name="テキスト ボックス 179"/>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118041</xdr:rowOff>
    </xdr:from>
    <xdr:to>
      <xdr:col>15</xdr:col>
      <xdr:colOff>50800</xdr:colOff>
      <xdr:row>78</xdr:row>
      <xdr:rowOff>14827</xdr:rowOff>
    </xdr:to>
    <xdr:cxnSp macro="">
      <xdr:nvCxnSpPr>
        <xdr:cNvPr id="181" name="直線コネクタ 180"/>
        <xdr:cNvCxnSpPr/>
      </xdr:nvCxnSpPr>
      <xdr:spPr>
        <a:xfrm flipV="1">
          <a:off x="2019300" y="13319691"/>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21365</xdr:rowOff>
    </xdr:from>
    <xdr:ext cx="599010" cy="259045"/>
    <xdr:sp macro="" textlink="">
      <xdr:nvSpPr>
        <xdr:cNvPr id="183" name="テキスト ボックス 182"/>
        <xdr:cNvSpPr txBox="1"/>
      </xdr:nvSpPr>
      <xdr:spPr>
        <a:xfrm>
          <a:off x="2608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14827</xdr:rowOff>
    </xdr:from>
    <xdr:to>
      <xdr:col>10</xdr:col>
      <xdr:colOff>114300</xdr:colOff>
      <xdr:row>78</xdr:row>
      <xdr:rowOff>82189</xdr:rowOff>
    </xdr:to>
    <xdr:cxnSp macro="">
      <xdr:nvCxnSpPr>
        <xdr:cNvPr id="184" name="直線コネクタ 183"/>
        <xdr:cNvCxnSpPr/>
      </xdr:nvCxnSpPr>
      <xdr:spPr>
        <a:xfrm flipV="1">
          <a:off x="1130300" y="13387927"/>
          <a:ext cx="889000" cy="6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107834</xdr:rowOff>
    </xdr:from>
    <xdr:ext cx="599010" cy="259045"/>
    <xdr:sp macro="" textlink="">
      <xdr:nvSpPr>
        <xdr:cNvPr id="186" name="テキスト ボックス 185"/>
        <xdr:cNvSpPr txBox="1"/>
      </xdr:nvSpPr>
      <xdr:spPr>
        <a:xfrm>
          <a:off x="1719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31196</xdr:rowOff>
    </xdr:from>
    <xdr:ext cx="599010" cy="259045"/>
    <xdr:sp macro="" textlink="">
      <xdr:nvSpPr>
        <xdr:cNvPr id="188" name="テキスト ボックス 187"/>
        <xdr:cNvSpPr txBox="1"/>
      </xdr:nvSpPr>
      <xdr:spPr>
        <a:xfrm>
          <a:off x="830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63773</xdr:rowOff>
    </xdr:from>
    <xdr:to>
      <xdr:col>24</xdr:col>
      <xdr:colOff>114300</xdr:colOff>
      <xdr:row>75</xdr:row>
      <xdr:rowOff>165373</xdr:rowOff>
    </xdr:to>
    <xdr:sp macro="" textlink="">
      <xdr:nvSpPr>
        <xdr:cNvPr id="194" name="楕円 193"/>
        <xdr:cNvSpPr/>
      </xdr:nvSpPr>
      <xdr:spPr>
        <a:xfrm>
          <a:off x="4584700" y="129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42200</xdr:rowOff>
    </xdr:from>
    <xdr:ext cx="599010" cy="259045"/>
    <xdr:sp macro="" textlink="">
      <xdr:nvSpPr>
        <xdr:cNvPr id="195" name="民生費該当値テキスト"/>
        <xdr:cNvSpPr txBox="1"/>
      </xdr:nvSpPr>
      <xdr:spPr>
        <a:xfrm>
          <a:off x="4686300" y="1290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109131</xdr:rowOff>
    </xdr:from>
    <xdr:to>
      <xdr:col>20</xdr:col>
      <xdr:colOff>38100</xdr:colOff>
      <xdr:row>75</xdr:row>
      <xdr:rowOff>39281</xdr:rowOff>
    </xdr:to>
    <xdr:sp macro="" textlink="">
      <xdr:nvSpPr>
        <xdr:cNvPr id="196" name="楕円 195"/>
        <xdr:cNvSpPr/>
      </xdr:nvSpPr>
      <xdr:spPr>
        <a:xfrm>
          <a:off x="3746500" y="127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30408</xdr:rowOff>
    </xdr:from>
    <xdr:ext cx="599010" cy="259045"/>
    <xdr:sp macro="" textlink="">
      <xdr:nvSpPr>
        <xdr:cNvPr id="197" name="テキスト ボックス 196"/>
        <xdr:cNvSpPr txBox="1"/>
      </xdr:nvSpPr>
      <xdr:spPr>
        <a:xfrm>
          <a:off x="3497795" y="1288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67241</xdr:rowOff>
    </xdr:from>
    <xdr:to>
      <xdr:col>15</xdr:col>
      <xdr:colOff>101600</xdr:colOff>
      <xdr:row>77</xdr:row>
      <xdr:rowOff>168841</xdr:rowOff>
    </xdr:to>
    <xdr:sp macro="" textlink="">
      <xdr:nvSpPr>
        <xdr:cNvPr id="198" name="楕円 197"/>
        <xdr:cNvSpPr/>
      </xdr:nvSpPr>
      <xdr:spPr>
        <a:xfrm>
          <a:off x="2857500" y="13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159968</xdr:rowOff>
    </xdr:from>
    <xdr:ext cx="599010" cy="259045"/>
    <xdr:sp macro="" textlink="">
      <xdr:nvSpPr>
        <xdr:cNvPr id="199" name="テキスト ボックス 198"/>
        <xdr:cNvSpPr txBox="1"/>
      </xdr:nvSpPr>
      <xdr:spPr>
        <a:xfrm>
          <a:off x="2608795" y="133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135477</xdr:rowOff>
    </xdr:from>
    <xdr:to>
      <xdr:col>10</xdr:col>
      <xdr:colOff>165100</xdr:colOff>
      <xdr:row>78</xdr:row>
      <xdr:rowOff>65627</xdr:rowOff>
    </xdr:to>
    <xdr:sp macro="" textlink="">
      <xdr:nvSpPr>
        <xdr:cNvPr id="200" name="楕円 199"/>
        <xdr:cNvSpPr/>
      </xdr:nvSpPr>
      <xdr:spPr>
        <a:xfrm>
          <a:off x="1968500" y="133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56754</xdr:rowOff>
    </xdr:from>
    <xdr:ext cx="599010" cy="259045"/>
    <xdr:sp macro="" textlink="">
      <xdr:nvSpPr>
        <xdr:cNvPr id="201" name="テキスト ボックス 200"/>
        <xdr:cNvSpPr txBox="1"/>
      </xdr:nvSpPr>
      <xdr:spPr>
        <a:xfrm>
          <a:off x="1719795" y="1342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31389</xdr:rowOff>
    </xdr:from>
    <xdr:to>
      <xdr:col>6</xdr:col>
      <xdr:colOff>38100</xdr:colOff>
      <xdr:row>78</xdr:row>
      <xdr:rowOff>132989</xdr:rowOff>
    </xdr:to>
    <xdr:sp macro="" textlink="">
      <xdr:nvSpPr>
        <xdr:cNvPr id="202" name="楕円 201"/>
        <xdr:cNvSpPr/>
      </xdr:nvSpPr>
      <xdr:spPr>
        <a:xfrm>
          <a:off x="1079500" y="134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124116</xdr:rowOff>
    </xdr:from>
    <xdr:ext cx="599010" cy="259045"/>
    <xdr:sp macro="" textlink="">
      <xdr:nvSpPr>
        <xdr:cNvPr id="203" name="テキスト ボックス 202"/>
        <xdr:cNvSpPr txBox="1"/>
      </xdr:nvSpPr>
      <xdr:spPr>
        <a:xfrm>
          <a:off x="830795" y="1349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4" name="直線コネクタ 223"/>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5" name="衛生費最小値テキスト"/>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6" name="直線コネクタ 225"/>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7" name="衛生費最大値テキスト"/>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28" name="直線コネクタ 227"/>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22028</xdr:rowOff>
    </xdr:from>
    <xdr:to>
      <xdr:col>24</xdr:col>
      <xdr:colOff>63500</xdr:colOff>
      <xdr:row>96</xdr:row>
      <xdr:rowOff>58262</xdr:rowOff>
    </xdr:to>
    <xdr:cxnSp macro="">
      <xdr:nvCxnSpPr>
        <xdr:cNvPr id="229" name="直線コネクタ 228"/>
        <xdr:cNvCxnSpPr/>
      </xdr:nvCxnSpPr>
      <xdr:spPr>
        <a:xfrm flipV="1">
          <a:off x="3797300" y="16481228"/>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17594</xdr:rowOff>
    </xdr:from>
    <xdr:ext cx="534377" cy="259045"/>
    <xdr:sp macro="" textlink="">
      <xdr:nvSpPr>
        <xdr:cNvPr id="230" name="衛生費平均値テキスト"/>
        <xdr:cNvSpPr txBox="1"/>
      </xdr:nvSpPr>
      <xdr:spPr>
        <a:xfrm>
          <a:off x="4686300" y="1596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1" name="フローチャート: 判断 230"/>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58262</xdr:rowOff>
    </xdr:from>
    <xdr:to>
      <xdr:col>19</xdr:col>
      <xdr:colOff>177800</xdr:colOff>
      <xdr:row>98</xdr:row>
      <xdr:rowOff>42545</xdr:rowOff>
    </xdr:to>
    <xdr:cxnSp macro="">
      <xdr:nvCxnSpPr>
        <xdr:cNvPr id="232" name="直線コネクタ 231"/>
        <xdr:cNvCxnSpPr/>
      </xdr:nvCxnSpPr>
      <xdr:spPr>
        <a:xfrm flipV="1">
          <a:off x="2908300" y="16517462"/>
          <a:ext cx="889000" cy="32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3" name="フローチャート: 判断 232"/>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4" name="テキスト ボックス 233"/>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131127</xdr:rowOff>
    </xdr:from>
    <xdr:to>
      <xdr:col>15</xdr:col>
      <xdr:colOff>50800</xdr:colOff>
      <xdr:row>98</xdr:row>
      <xdr:rowOff>42545</xdr:rowOff>
    </xdr:to>
    <xdr:cxnSp macro="">
      <xdr:nvCxnSpPr>
        <xdr:cNvPr id="235" name="直線コネクタ 234"/>
        <xdr:cNvCxnSpPr/>
      </xdr:nvCxnSpPr>
      <xdr:spPr>
        <a:xfrm>
          <a:off x="2019300" y="16418877"/>
          <a:ext cx="889000" cy="4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6" name="フローチャート: 判断 235"/>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7" name="テキスト ボックス 236"/>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131127</xdr:rowOff>
    </xdr:from>
    <xdr:to>
      <xdr:col>10</xdr:col>
      <xdr:colOff>114300</xdr:colOff>
      <xdr:row>96</xdr:row>
      <xdr:rowOff>38658</xdr:rowOff>
    </xdr:to>
    <xdr:cxnSp macro="">
      <xdr:nvCxnSpPr>
        <xdr:cNvPr id="238" name="直線コネクタ 237"/>
        <xdr:cNvCxnSpPr/>
      </xdr:nvCxnSpPr>
      <xdr:spPr>
        <a:xfrm flipV="1">
          <a:off x="1130300" y="16418877"/>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39" name="フローチャート: 判断 238"/>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4405</xdr:rowOff>
    </xdr:from>
    <xdr:ext cx="534377" cy="259045"/>
    <xdr:sp macro="" textlink="">
      <xdr:nvSpPr>
        <xdr:cNvPr id="240" name="テキスト ボックス 239"/>
        <xdr:cNvSpPr txBox="1"/>
      </xdr:nvSpPr>
      <xdr:spPr>
        <a:xfrm>
          <a:off x="1752111" y="168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1" name="フローチャート: 判断 240"/>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60411</xdr:rowOff>
    </xdr:from>
    <xdr:ext cx="534377" cy="259045"/>
    <xdr:sp macro="" textlink="">
      <xdr:nvSpPr>
        <xdr:cNvPr id="242" name="テキスト ボックス 241"/>
        <xdr:cNvSpPr txBox="1"/>
      </xdr:nvSpPr>
      <xdr:spPr>
        <a:xfrm>
          <a:off x="863111" y="16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142678</xdr:rowOff>
    </xdr:from>
    <xdr:to>
      <xdr:col>24</xdr:col>
      <xdr:colOff>114300</xdr:colOff>
      <xdr:row>96</xdr:row>
      <xdr:rowOff>72828</xdr:rowOff>
    </xdr:to>
    <xdr:sp macro="" textlink="">
      <xdr:nvSpPr>
        <xdr:cNvPr id="248" name="楕円 247"/>
        <xdr:cNvSpPr/>
      </xdr:nvSpPr>
      <xdr:spPr>
        <a:xfrm>
          <a:off x="4584700" y="1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57605</xdr:rowOff>
    </xdr:from>
    <xdr:ext cx="534377" cy="259045"/>
    <xdr:sp macro="" textlink="">
      <xdr:nvSpPr>
        <xdr:cNvPr id="249" name="衛生費該当値テキスト"/>
        <xdr:cNvSpPr txBox="1"/>
      </xdr:nvSpPr>
      <xdr:spPr>
        <a:xfrm>
          <a:off x="4686300" y="163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7462</xdr:rowOff>
    </xdr:from>
    <xdr:to>
      <xdr:col>20</xdr:col>
      <xdr:colOff>38100</xdr:colOff>
      <xdr:row>96</xdr:row>
      <xdr:rowOff>109062</xdr:rowOff>
    </xdr:to>
    <xdr:sp macro="" textlink="">
      <xdr:nvSpPr>
        <xdr:cNvPr id="250" name="楕円 249"/>
        <xdr:cNvSpPr/>
      </xdr:nvSpPr>
      <xdr:spPr>
        <a:xfrm>
          <a:off x="3746500" y="164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100189</xdr:rowOff>
    </xdr:from>
    <xdr:ext cx="534377" cy="259045"/>
    <xdr:sp macro="" textlink="">
      <xdr:nvSpPr>
        <xdr:cNvPr id="251" name="テキスト ボックス 250"/>
        <xdr:cNvSpPr txBox="1"/>
      </xdr:nvSpPr>
      <xdr:spPr>
        <a:xfrm>
          <a:off x="3530111" y="165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163195</xdr:rowOff>
    </xdr:from>
    <xdr:to>
      <xdr:col>15</xdr:col>
      <xdr:colOff>101600</xdr:colOff>
      <xdr:row>98</xdr:row>
      <xdr:rowOff>93345</xdr:rowOff>
    </xdr:to>
    <xdr:sp macro="" textlink="">
      <xdr:nvSpPr>
        <xdr:cNvPr id="252" name="楕円 251"/>
        <xdr:cNvSpPr/>
      </xdr:nvSpPr>
      <xdr:spPr>
        <a:xfrm>
          <a:off x="2857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84472</xdr:rowOff>
    </xdr:from>
    <xdr:ext cx="534377" cy="259045"/>
    <xdr:sp macro="" textlink="">
      <xdr:nvSpPr>
        <xdr:cNvPr id="253" name="テキスト ボックス 252"/>
        <xdr:cNvSpPr txBox="1"/>
      </xdr:nvSpPr>
      <xdr:spPr>
        <a:xfrm>
          <a:off x="2641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80327</xdr:rowOff>
    </xdr:from>
    <xdr:to>
      <xdr:col>10</xdr:col>
      <xdr:colOff>165100</xdr:colOff>
      <xdr:row>96</xdr:row>
      <xdr:rowOff>10477</xdr:rowOff>
    </xdr:to>
    <xdr:sp macro="" textlink="">
      <xdr:nvSpPr>
        <xdr:cNvPr id="254" name="楕円 253"/>
        <xdr:cNvSpPr/>
      </xdr:nvSpPr>
      <xdr:spPr>
        <a:xfrm>
          <a:off x="1968500" y="163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27004</xdr:rowOff>
    </xdr:from>
    <xdr:ext cx="534377" cy="259045"/>
    <xdr:sp macro="" textlink="">
      <xdr:nvSpPr>
        <xdr:cNvPr id="255" name="テキスト ボックス 254"/>
        <xdr:cNvSpPr txBox="1"/>
      </xdr:nvSpPr>
      <xdr:spPr>
        <a:xfrm>
          <a:off x="1752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159308</xdr:rowOff>
    </xdr:from>
    <xdr:to>
      <xdr:col>6</xdr:col>
      <xdr:colOff>38100</xdr:colOff>
      <xdr:row>96</xdr:row>
      <xdr:rowOff>89458</xdr:rowOff>
    </xdr:to>
    <xdr:sp macro="" textlink="">
      <xdr:nvSpPr>
        <xdr:cNvPr id="256" name="楕円 255"/>
        <xdr:cNvSpPr/>
      </xdr:nvSpPr>
      <xdr:spPr>
        <a:xfrm>
          <a:off x="1079500" y="164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105985</xdr:rowOff>
    </xdr:from>
    <xdr:ext cx="534377" cy="259045"/>
    <xdr:sp macro="" textlink="">
      <xdr:nvSpPr>
        <xdr:cNvPr id="257" name="テキスト ボックス 256"/>
        <xdr:cNvSpPr txBox="1"/>
      </xdr:nvSpPr>
      <xdr:spPr>
        <a:xfrm>
          <a:off x="863111" y="162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1" name="直線コネクタ 280"/>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2" name="労働費最小値テキスト"/>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3" name="直線コネクタ 282"/>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4" name="労働費最大値テキスト"/>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5" name="直線コネクタ 284"/>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141986</xdr:rowOff>
    </xdr:from>
    <xdr:to>
      <xdr:col>55</xdr:col>
      <xdr:colOff>0</xdr:colOff>
      <xdr:row>38</xdr:row>
      <xdr:rowOff>142939</xdr:rowOff>
    </xdr:to>
    <xdr:cxnSp macro="">
      <xdr:nvCxnSpPr>
        <xdr:cNvPr id="286" name="直線コネクタ 285"/>
        <xdr:cNvCxnSpPr/>
      </xdr:nvCxnSpPr>
      <xdr:spPr>
        <a:xfrm flipV="1">
          <a:off x="9639300" y="6657086"/>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7" name="労働費平均値テキスト"/>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88" name="フローチャート: 判断 287"/>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129984</xdr:rowOff>
    </xdr:from>
    <xdr:to>
      <xdr:col>50</xdr:col>
      <xdr:colOff>114300</xdr:colOff>
      <xdr:row>38</xdr:row>
      <xdr:rowOff>142939</xdr:rowOff>
    </xdr:to>
    <xdr:cxnSp macro="">
      <xdr:nvCxnSpPr>
        <xdr:cNvPr id="289" name="直線コネクタ 288"/>
        <xdr:cNvCxnSpPr/>
      </xdr:nvCxnSpPr>
      <xdr:spPr>
        <a:xfrm>
          <a:off x="8750300" y="6645084"/>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0" name="フローチャート: 判断 289"/>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1" name="テキスト ボックス 290"/>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129984</xdr:rowOff>
    </xdr:from>
    <xdr:to>
      <xdr:col>45</xdr:col>
      <xdr:colOff>177800</xdr:colOff>
      <xdr:row>38</xdr:row>
      <xdr:rowOff>149416</xdr:rowOff>
    </xdr:to>
    <xdr:cxnSp macro="">
      <xdr:nvCxnSpPr>
        <xdr:cNvPr id="292" name="直線コネクタ 291"/>
        <xdr:cNvCxnSpPr/>
      </xdr:nvCxnSpPr>
      <xdr:spPr>
        <a:xfrm flipV="1">
          <a:off x="7861300" y="664508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3" name="フローチャート: 判断 292"/>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4" name="テキスト ボックス 293"/>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134938</xdr:rowOff>
    </xdr:from>
    <xdr:to>
      <xdr:col>41</xdr:col>
      <xdr:colOff>50800</xdr:colOff>
      <xdr:row>38</xdr:row>
      <xdr:rowOff>149416</xdr:rowOff>
    </xdr:to>
    <xdr:cxnSp macro="">
      <xdr:nvCxnSpPr>
        <xdr:cNvPr id="295" name="直線コネクタ 294"/>
        <xdr:cNvCxnSpPr/>
      </xdr:nvCxnSpPr>
      <xdr:spPr>
        <a:xfrm>
          <a:off x="6972300" y="6650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6" name="フローチャート: 判断 295"/>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7" name="テキスト ボックス 296"/>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298" name="フローチャート: 判断 297"/>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299" name="テキスト ボックス 298"/>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305" name="楕円 304"/>
        <xdr:cNvSpPr/>
      </xdr:nvSpPr>
      <xdr:spPr>
        <a:xfrm>
          <a:off x="10426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6113</xdr:rowOff>
    </xdr:from>
    <xdr:ext cx="378565" cy="259045"/>
    <xdr:sp macro="" textlink="">
      <xdr:nvSpPr>
        <xdr:cNvPr id="306" name="労働費該当値テキスト"/>
        <xdr:cNvSpPr txBox="1"/>
      </xdr:nvSpPr>
      <xdr:spPr>
        <a:xfrm>
          <a:off x="10528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92139</xdr:rowOff>
    </xdr:from>
    <xdr:to>
      <xdr:col>50</xdr:col>
      <xdr:colOff>165100</xdr:colOff>
      <xdr:row>39</xdr:row>
      <xdr:rowOff>22289</xdr:rowOff>
    </xdr:to>
    <xdr:sp macro="" textlink="">
      <xdr:nvSpPr>
        <xdr:cNvPr id="307" name="楕円 306"/>
        <xdr:cNvSpPr/>
      </xdr:nvSpPr>
      <xdr:spPr>
        <a:xfrm>
          <a:off x="95885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13416</xdr:rowOff>
    </xdr:from>
    <xdr:ext cx="378565" cy="259045"/>
    <xdr:sp macro="" textlink="">
      <xdr:nvSpPr>
        <xdr:cNvPr id="308" name="テキスト ボックス 307"/>
        <xdr:cNvSpPr txBox="1"/>
      </xdr:nvSpPr>
      <xdr:spPr>
        <a:xfrm>
          <a:off x="9450017" y="669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79184</xdr:rowOff>
    </xdr:from>
    <xdr:to>
      <xdr:col>46</xdr:col>
      <xdr:colOff>38100</xdr:colOff>
      <xdr:row>39</xdr:row>
      <xdr:rowOff>9334</xdr:rowOff>
    </xdr:to>
    <xdr:sp macro="" textlink="">
      <xdr:nvSpPr>
        <xdr:cNvPr id="309" name="楕円 308"/>
        <xdr:cNvSpPr/>
      </xdr:nvSpPr>
      <xdr:spPr>
        <a:xfrm>
          <a:off x="8699500" y="6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461</xdr:rowOff>
    </xdr:from>
    <xdr:ext cx="378565" cy="259045"/>
    <xdr:sp macro="" textlink="">
      <xdr:nvSpPr>
        <xdr:cNvPr id="310" name="テキスト ボックス 309"/>
        <xdr:cNvSpPr txBox="1"/>
      </xdr:nvSpPr>
      <xdr:spPr>
        <a:xfrm>
          <a:off x="8561017" y="6687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98616</xdr:rowOff>
    </xdr:from>
    <xdr:to>
      <xdr:col>41</xdr:col>
      <xdr:colOff>101600</xdr:colOff>
      <xdr:row>39</xdr:row>
      <xdr:rowOff>28766</xdr:rowOff>
    </xdr:to>
    <xdr:sp macro="" textlink="">
      <xdr:nvSpPr>
        <xdr:cNvPr id="311" name="楕円 310"/>
        <xdr:cNvSpPr/>
      </xdr:nvSpPr>
      <xdr:spPr>
        <a:xfrm>
          <a:off x="78105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19893</xdr:rowOff>
    </xdr:from>
    <xdr:ext cx="378565" cy="259045"/>
    <xdr:sp macro="" textlink="">
      <xdr:nvSpPr>
        <xdr:cNvPr id="312" name="テキスト ボックス 311"/>
        <xdr:cNvSpPr txBox="1"/>
      </xdr:nvSpPr>
      <xdr:spPr>
        <a:xfrm>
          <a:off x="7672017" y="670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84138</xdr:rowOff>
    </xdr:from>
    <xdr:to>
      <xdr:col>36</xdr:col>
      <xdr:colOff>165100</xdr:colOff>
      <xdr:row>39</xdr:row>
      <xdr:rowOff>14288</xdr:rowOff>
    </xdr:to>
    <xdr:sp macro="" textlink="">
      <xdr:nvSpPr>
        <xdr:cNvPr id="313" name="楕円 312"/>
        <xdr:cNvSpPr/>
      </xdr:nvSpPr>
      <xdr:spPr>
        <a:xfrm>
          <a:off x="6921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5415</xdr:rowOff>
    </xdr:from>
    <xdr:ext cx="378565" cy="259045"/>
    <xdr:sp macro="" textlink="">
      <xdr:nvSpPr>
        <xdr:cNvPr id="314" name="テキスト ボックス 313"/>
        <xdr:cNvSpPr txBox="1"/>
      </xdr:nvSpPr>
      <xdr:spPr>
        <a:xfrm>
          <a:off x="6783017" y="669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6" name="直線コネクタ 335"/>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7" name="農林水産業費最小値テキスト"/>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38" name="直線コネクタ 337"/>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39" name="農林水産業費最大値テキスト"/>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0" name="直線コネクタ 339"/>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64674</xdr:rowOff>
    </xdr:from>
    <xdr:to>
      <xdr:col>55</xdr:col>
      <xdr:colOff>0</xdr:colOff>
      <xdr:row>56</xdr:row>
      <xdr:rowOff>114005</xdr:rowOff>
    </xdr:to>
    <xdr:cxnSp macro="">
      <xdr:nvCxnSpPr>
        <xdr:cNvPr id="341" name="直線コネクタ 340"/>
        <xdr:cNvCxnSpPr/>
      </xdr:nvCxnSpPr>
      <xdr:spPr>
        <a:xfrm>
          <a:off x="9639300" y="9665874"/>
          <a:ext cx="838200" cy="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2" name="農林水産業費平均値テキスト"/>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3" name="フローチャート: 判断 342"/>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64674</xdr:rowOff>
    </xdr:from>
    <xdr:to>
      <xdr:col>50</xdr:col>
      <xdr:colOff>114300</xdr:colOff>
      <xdr:row>56</xdr:row>
      <xdr:rowOff>111262</xdr:rowOff>
    </xdr:to>
    <xdr:cxnSp macro="">
      <xdr:nvCxnSpPr>
        <xdr:cNvPr id="344" name="直線コネクタ 343"/>
        <xdr:cNvCxnSpPr/>
      </xdr:nvCxnSpPr>
      <xdr:spPr>
        <a:xfrm flipV="1">
          <a:off x="8750300" y="9665874"/>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5" name="フローチャート: 判断 344"/>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103426</xdr:rowOff>
    </xdr:from>
    <xdr:ext cx="469744" cy="259045"/>
    <xdr:sp macro="" textlink="">
      <xdr:nvSpPr>
        <xdr:cNvPr id="346" name="テキスト ボックス 345"/>
        <xdr:cNvSpPr txBox="1"/>
      </xdr:nvSpPr>
      <xdr:spPr>
        <a:xfrm>
          <a:off x="9404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111262</xdr:rowOff>
    </xdr:from>
    <xdr:to>
      <xdr:col>45</xdr:col>
      <xdr:colOff>177800</xdr:colOff>
      <xdr:row>56</xdr:row>
      <xdr:rowOff>138100</xdr:rowOff>
    </xdr:to>
    <xdr:cxnSp macro="">
      <xdr:nvCxnSpPr>
        <xdr:cNvPr id="347" name="直線コネクタ 346"/>
        <xdr:cNvCxnSpPr/>
      </xdr:nvCxnSpPr>
      <xdr:spPr>
        <a:xfrm flipV="1">
          <a:off x="7861300" y="9712462"/>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48" name="フローチャート: 判断 347"/>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151112</xdr:rowOff>
    </xdr:from>
    <xdr:ext cx="469744" cy="259045"/>
    <xdr:sp macro="" textlink="">
      <xdr:nvSpPr>
        <xdr:cNvPr id="349" name="テキスト ボックス 348"/>
        <xdr:cNvSpPr txBox="1"/>
      </xdr:nvSpPr>
      <xdr:spPr>
        <a:xfrm>
          <a:off x="8515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138100</xdr:rowOff>
    </xdr:from>
    <xdr:to>
      <xdr:col>41</xdr:col>
      <xdr:colOff>50800</xdr:colOff>
      <xdr:row>56</xdr:row>
      <xdr:rowOff>152959</xdr:rowOff>
    </xdr:to>
    <xdr:cxnSp macro="">
      <xdr:nvCxnSpPr>
        <xdr:cNvPr id="350" name="直線コネクタ 349"/>
        <xdr:cNvCxnSpPr/>
      </xdr:nvCxnSpPr>
      <xdr:spPr>
        <a:xfrm flipV="1">
          <a:off x="6972300" y="973930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1" name="フローチャート: 判断 350"/>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155181</xdr:rowOff>
    </xdr:from>
    <xdr:ext cx="469744" cy="259045"/>
    <xdr:sp macro="" textlink="">
      <xdr:nvSpPr>
        <xdr:cNvPr id="352" name="テキスト ボックス 351"/>
        <xdr:cNvSpPr txBox="1"/>
      </xdr:nvSpPr>
      <xdr:spPr>
        <a:xfrm>
          <a:off x="7626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3" name="フローチャート: 判断 352"/>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154632</xdr:rowOff>
    </xdr:from>
    <xdr:ext cx="469744" cy="259045"/>
    <xdr:sp macro="" textlink="">
      <xdr:nvSpPr>
        <xdr:cNvPr id="354" name="テキスト ボックス 353"/>
        <xdr:cNvSpPr txBox="1"/>
      </xdr:nvSpPr>
      <xdr:spPr>
        <a:xfrm>
          <a:off x="6737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63205</xdr:rowOff>
    </xdr:from>
    <xdr:to>
      <xdr:col>55</xdr:col>
      <xdr:colOff>50800</xdr:colOff>
      <xdr:row>56</xdr:row>
      <xdr:rowOff>164805</xdr:rowOff>
    </xdr:to>
    <xdr:sp macro="" textlink="">
      <xdr:nvSpPr>
        <xdr:cNvPr id="360" name="楕円 359"/>
        <xdr:cNvSpPr/>
      </xdr:nvSpPr>
      <xdr:spPr>
        <a:xfrm>
          <a:off x="104267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41632</xdr:rowOff>
    </xdr:from>
    <xdr:ext cx="469744" cy="259045"/>
    <xdr:sp macro="" textlink="">
      <xdr:nvSpPr>
        <xdr:cNvPr id="361" name="農林水産業費該当値テキスト"/>
        <xdr:cNvSpPr txBox="1"/>
      </xdr:nvSpPr>
      <xdr:spPr>
        <a:xfrm>
          <a:off x="10528300" y="96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13874</xdr:rowOff>
    </xdr:from>
    <xdr:to>
      <xdr:col>50</xdr:col>
      <xdr:colOff>165100</xdr:colOff>
      <xdr:row>56</xdr:row>
      <xdr:rowOff>115474</xdr:rowOff>
    </xdr:to>
    <xdr:sp macro="" textlink="">
      <xdr:nvSpPr>
        <xdr:cNvPr id="362" name="楕円 361"/>
        <xdr:cNvSpPr/>
      </xdr:nvSpPr>
      <xdr:spPr>
        <a:xfrm>
          <a:off x="9588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106601</xdr:rowOff>
    </xdr:from>
    <xdr:ext cx="469744" cy="259045"/>
    <xdr:sp macro="" textlink="">
      <xdr:nvSpPr>
        <xdr:cNvPr id="363" name="テキスト ボックス 362"/>
        <xdr:cNvSpPr txBox="1"/>
      </xdr:nvSpPr>
      <xdr:spPr>
        <a:xfrm>
          <a:off x="9404428" y="97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60462</xdr:rowOff>
    </xdr:from>
    <xdr:to>
      <xdr:col>46</xdr:col>
      <xdr:colOff>38100</xdr:colOff>
      <xdr:row>56</xdr:row>
      <xdr:rowOff>162062</xdr:rowOff>
    </xdr:to>
    <xdr:sp macro="" textlink="">
      <xdr:nvSpPr>
        <xdr:cNvPr id="364" name="楕円 363"/>
        <xdr:cNvSpPr/>
      </xdr:nvSpPr>
      <xdr:spPr>
        <a:xfrm>
          <a:off x="8699500" y="96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153189</xdr:rowOff>
    </xdr:from>
    <xdr:ext cx="469744" cy="259045"/>
    <xdr:sp macro="" textlink="">
      <xdr:nvSpPr>
        <xdr:cNvPr id="365" name="テキスト ボックス 364"/>
        <xdr:cNvSpPr txBox="1"/>
      </xdr:nvSpPr>
      <xdr:spPr>
        <a:xfrm>
          <a:off x="8515428" y="975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87300</xdr:rowOff>
    </xdr:from>
    <xdr:to>
      <xdr:col>41</xdr:col>
      <xdr:colOff>101600</xdr:colOff>
      <xdr:row>57</xdr:row>
      <xdr:rowOff>17450</xdr:rowOff>
    </xdr:to>
    <xdr:sp macro="" textlink="">
      <xdr:nvSpPr>
        <xdr:cNvPr id="366" name="楕円 365"/>
        <xdr:cNvSpPr/>
      </xdr:nvSpPr>
      <xdr:spPr>
        <a:xfrm>
          <a:off x="7810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8577</xdr:rowOff>
    </xdr:from>
    <xdr:ext cx="469744" cy="259045"/>
    <xdr:sp macro="" textlink="">
      <xdr:nvSpPr>
        <xdr:cNvPr id="367" name="テキスト ボックス 366"/>
        <xdr:cNvSpPr txBox="1"/>
      </xdr:nvSpPr>
      <xdr:spPr>
        <a:xfrm>
          <a:off x="7626428" y="97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102159</xdr:rowOff>
    </xdr:from>
    <xdr:to>
      <xdr:col>36</xdr:col>
      <xdr:colOff>165100</xdr:colOff>
      <xdr:row>57</xdr:row>
      <xdr:rowOff>32309</xdr:rowOff>
    </xdr:to>
    <xdr:sp macro="" textlink="">
      <xdr:nvSpPr>
        <xdr:cNvPr id="368" name="楕円 367"/>
        <xdr:cNvSpPr/>
      </xdr:nvSpPr>
      <xdr:spPr>
        <a:xfrm>
          <a:off x="6921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23436</xdr:rowOff>
    </xdr:from>
    <xdr:ext cx="469744" cy="259045"/>
    <xdr:sp macro="" textlink="">
      <xdr:nvSpPr>
        <xdr:cNvPr id="369" name="テキスト ボックス 368"/>
        <xdr:cNvSpPr txBox="1"/>
      </xdr:nvSpPr>
      <xdr:spPr>
        <a:xfrm>
          <a:off x="6737428" y="979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5" name="直線コネクタ 394"/>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6"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7" name="直線コネクタ 396"/>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398" name="商工費最大値テキスト"/>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399" name="直線コネクタ 398"/>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146069</xdr:rowOff>
    </xdr:from>
    <xdr:to>
      <xdr:col>55</xdr:col>
      <xdr:colOff>0</xdr:colOff>
      <xdr:row>78</xdr:row>
      <xdr:rowOff>58220</xdr:rowOff>
    </xdr:to>
    <xdr:cxnSp macro="">
      <xdr:nvCxnSpPr>
        <xdr:cNvPr id="400" name="直線コネクタ 399"/>
        <xdr:cNvCxnSpPr/>
      </xdr:nvCxnSpPr>
      <xdr:spPr>
        <a:xfrm flipV="1">
          <a:off x="9639300" y="13347719"/>
          <a:ext cx="838200" cy="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157791</xdr:rowOff>
    </xdr:from>
    <xdr:ext cx="534377" cy="259045"/>
    <xdr:sp macro="" textlink="">
      <xdr:nvSpPr>
        <xdr:cNvPr id="401" name="商工費平均値テキスト"/>
        <xdr:cNvSpPr txBox="1"/>
      </xdr:nvSpPr>
      <xdr:spPr>
        <a:xfrm>
          <a:off x="10528300" y="12845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2" name="フローチャート: 判断 401"/>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160731</xdr:rowOff>
    </xdr:from>
    <xdr:to>
      <xdr:col>50</xdr:col>
      <xdr:colOff>114300</xdr:colOff>
      <xdr:row>78</xdr:row>
      <xdr:rowOff>58220</xdr:rowOff>
    </xdr:to>
    <xdr:cxnSp macro="">
      <xdr:nvCxnSpPr>
        <xdr:cNvPr id="403" name="直線コネクタ 402"/>
        <xdr:cNvCxnSpPr/>
      </xdr:nvCxnSpPr>
      <xdr:spPr>
        <a:xfrm>
          <a:off x="8750300" y="13362381"/>
          <a:ext cx="889000" cy="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4" name="フローチャート: 判断 403"/>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64185</xdr:rowOff>
    </xdr:from>
    <xdr:ext cx="534377" cy="259045"/>
    <xdr:sp macro="" textlink="">
      <xdr:nvSpPr>
        <xdr:cNvPr id="405" name="テキスト ボックス 404"/>
        <xdr:cNvSpPr txBox="1"/>
      </xdr:nvSpPr>
      <xdr:spPr>
        <a:xfrm>
          <a:off x="9372111" y="12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160731</xdr:rowOff>
    </xdr:from>
    <xdr:to>
      <xdr:col>45</xdr:col>
      <xdr:colOff>177800</xdr:colOff>
      <xdr:row>78</xdr:row>
      <xdr:rowOff>105966</xdr:rowOff>
    </xdr:to>
    <xdr:cxnSp macro="">
      <xdr:nvCxnSpPr>
        <xdr:cNvPr id="406" name="直線コネクタ 405"/>
        <xdr:cNvCxnSpPr/>
      </xdr:nvCxnSpPr>
      <xdr:spPr>
        <a:xfrm flipV="1">
          <a:off x="7861300" y="13362381"/>
          <a:ext cx="889000" cy="1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7" name="フローチャート: 判断 406"/>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63532</xdr:rowOff>
    </xdr:from>
    <xdr:ext cx="534377" cy="259045"/>
    <xdr:sp macro="" textlink="">
      <xdr:nvSpPr>
        <xdr:cNvPr id="408" name="テキスト ボックス 407"/>
        <xdr:cNvSpPr txBox="1"/>
      </xdr:nvSpPr>
      <xdr:spPr>
        <a:xfrm>
          <a:off x="8483111" y="127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105966</xdr:rowOff>
    </xdr:from>
    <xdr:to>
      <xdr:col>41</xdr:col>
      <xdr:colOff>50800</xdr:colOff>
      <xdr:row>78</xdr:row>
      <xdr:rowOff>142410</xdr:rowOff>
    </xdr:to>
    <xdr:cxnSp macro="">
      <xdr:nvCxnSpPr>
        <xdr:cNvPr id="409" name="直線コネクタ 408"/>
        <xdr:cNvCxnSpPr/>
      </xdr:nvCxnSpPr>
      <xdr:spPr>
        <a:xfrm flipV="1">
          <a:off x="6972300" y="13479066"/>
          <a:ext cx="8890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0" name="フローチャート: 判断 409"/>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1" name="テキスト ボックス 410"/>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2" name="フローチャート: 判断 411"/>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3" name="テキスト ボックス 412"/>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95269</xdr:rowOff>
    </xdr:from>
    <xdr:to>
      <xdr:col>55</xdr:col>
      <xdr:colOff>50800</xdr:colOff>
      <xdr:row>78</xdr:row>
      <xdr:rowOff>25419</xdr:rowOff>
    </xdr:to>
    <xdr:sp macro="" textlink="">
      <xdr:nvSpPr>
        <xdr:cNvPr id="419" name="楕円 418"/>
        <xdr:cNvSpPr/>
      </xdr:nvSpPr>
      <xdr:spPr>
        <a:xfrm>
          <a:off x="10426700" y="132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10196</xdr:rowOff>
    </xdr:from>
    <xdr:ext cx="469744" cy="259045"/>
    <xdr:sp macro="" textlink="">
      <xdr:nvSpPr>
        <xdr:cNvPr id="420" name="商工費該当値テキスト"/>
        <xdr:cNvSpPr txBox="1"/>
      </xdr:nvSpPr>
      <xdr:spPr>
        <a:xfrm>
          <a:off x="10528300" y="132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7420</xdr:rowOff>
    </xdr:from>
    <xdr:to>
      <xdr:col>50</xdr:col>
      <xdr:colOff>165100</xdr:colOff>
      <xdr:row>78</xdr:row>
      <xdr:rowOff>109020</xdr:rowOff>
    </xdr:to>
    <xdr:sp macro="" textlink="">
      <xdr:nvSpPr>
        <xdr:cNvPr id="421" name="楕円 420"/>
        <xdr:cNvSpPr/>
      </xdr:nvSpPr>
      <xdr:spPr>
        <a:xfrm>
          <a:off x="9588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100147</xdr:rowOff>
    </xdr:from>
    <xdr:ext cx="469744" cy="259045"/>
    <xdr:sp macro="" textlink="">
      <xdr:nvSpPr>
        <xdr:cNvPr id="422" name="テキスト ボックス 421"/>
        <xdr:cNvSpPr txBox="1"/>
      </xdr:nvSpPr>
      <xdr:spPr>
        <a:xfrm>
          <a:off x="9404428" y="1347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109931</xdr:rowOff>
    </xdr:from>
    <xdr:to>
      <xdr:col>46</xdr:col>
      <xdr:colOff>38100</xdr:colOff>
      <xdr:row>78</xdr:row>
      <xdr:rowOff>40081</xdr:rowOff>
    </xdr:to>
    <xdr:sp macro="" textlink="">
      <xdr:nvSpPr>
        <xdr:cNvPr id="423" name="楕円 422"/>
        <xdr:cNvSpPr/>
      </xdr:nvSpPr>
      <xdr:spPr>
        <a:xfrm>
          <a:off x="8699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31208</xdr:rowOff>
    </xdr:from>
    <xdr:ext cx="469744" cy="259045"/>
    <xdr:sp macro="" textlink="">
      <xdr:nvSpPr>
        <xdr:cNvPr id="424" name="テキスト ボックス 423"/>
        <xdr:cNvSpPr txBox="1"/>
      </xdr:nvSpPr>
      <xdr:spPr>
        <a:xfrm>
          <a:off x="8515428"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55166</xdr:rowOff>
    </xdr:from>
    <xdr:to>
      <xdr:col>41</xdr:col>
      <xdr:colOff>101600</xdr:colOff>
      <xdr:row>78</xdr:row>
      <xdr:rowOff>156766</xdr:rowOff>
    </xdr:to>
    <xdr:sp macro="" textlink="">
      <xdr:nvSpPr>
        <xdr:cNvPr id="425" name="楕円 424"/>
        <xdr:cNvSpPr/>
      </xdr:nvSpPr>
      <xdr:spPr>
        <a:xfrm>
          <a:off x="7810500" y="134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147893</xdr:rowOff>
    </xdr:from>
    <xdr:ext cx="469744" cy="259045"/>
    <xdr:sp macro="" textlink="">
      <xdr:nvSpPr>
        <xdr:cNvPr id="426" name="テキスト ボックス 425"/>
        <xdr:cNvSpPr txBox="1"/>
      </xdr:nvSpPr>
      <xdr:spPr>
        <a:xfrm>
          <a:off x="7626428" y="1352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91610</xdr:rowOff>
    </xdr:from>
    <xdr:to>
      <xdr:col>36</xdr:col>
      <xdr:colOff>165100</xdr:colOff>
      <xdr:row>79</xdr:row>
      <xdr:rowOff>21760</xdr:rowOff>
    </xdr:to>
    <xdr:sp macro="" textlink="">
      <xdr:nvSpPr>
        <xdr:cNvPr id="427" name="楕円 426"/>
        <xdr:cNvSpPr/>
      </xdr:nvSpPr>
      <xdr:spPr>
        <a:xfrm>
          <a:off x="6921500" y="134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12887</xdr:rowOff>
    </xdr:from>
    <xdr:ext cx="469744" cy="259045"/>
    <xdr:sp macro="" textlink="">
      <xdr:nvSpPr>
        <xdr:cNvPr id="428" name="テキスト ボックス 427"/>
        <xdr:cNvSpPr txBox="1"/>
      </xdr:nvSpPr>
      <xdr:spPr>
        <a:xfrm>
          <a:off x="6737428" y="1355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1" name="直線コネクタ 450"/>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2" name="土木費最小値テキスト"/>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3" name="直線コネクタ 452"/>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4" name="土木費最大値テキスト"/>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5" name="直線コネクタ 454"/>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160000</xdr:rowOff>
    </xdr:from>
    <xdr:to>
      <xdr:col>55</xdr:col>
      <xdr:colOff>0</xdr:colOff>
      <xdr:row>96</xdr:row>
      <xdr:rowOff>6060</xdr:rowOff>
    </xdr:to>
    <xdr:cxnSp macro="">
      <xdr:nvCxnSpPr>
        <xdr:cNvPr id="456" name="直線コネクタ 455"/>
        <xdr:cNvCxnSpPr/>
      </xdr:nvCxnSpPr>
      <xdr:spPr>
        <a:xfrm flipV="1">
          <a:off x="9639300" y="16276300"/>
          <a:ext cx="838200" cy="18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57" name="土木費平均値テキスト"/>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58" name="フローチャート: 判断 457"/>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69703</xdr:rowOff>
    </xdr:from>
    <xdr:to>
      <xdr:col>50</xdr:col>
      <xdr:colOff>114300</xdr:colOff>
      <xdr:row>96</xdr:row>
      <xdr:rowOff>6060</xdr:rowOff>
    </xdr:to>
    <xdr:cxnSp macro="">
      <xdr:nvCxnSpPr>
        <xdr:cNvPr id="459" name="直線コネクタ 458"/>
        <xdr:cNvCxnSpPr/>
      </xdr:nvCxnSpPr>
      <xdr:spPr>
        <a:xfrm>
          <a:off x="8750300" y="16357453"/>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0" name="フローチャート: 判断 459"/>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1" name="テキスト ボックス 460"/>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49265</xdr:rowOff>
    </xdr:from>
    <xdr:to>
      <xdr:col>45</xdr:col>
      <xdr:colOff>177800</xdr:colOff>
      <xdr:row>95</xdr:row>
      <xdr:rowOff>69703</xdr:rowOff>
    </xdr:to>
    <xdr:cxnSp macro="">
      <xdr:nvCxnSpPr>
        <xdr:cNvPr id="462" name="直線コネクタ 461"/>
        <xdr:cNvCxnSpPr/>
      </xdr:nvCxnSpPr>
      <xdr:spPr>
        <a:xfrm>
          <a:off x="7861300" y="16337015"/>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3" name="フローチャート: 判断 462"/>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4" name="テキスト ボックス 463"/>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40168</xdr:rowOff>
    </xdr:from>
    <xdr:to>
      <xdr:col>41</xdr:col>
      <xdr:colOff>50800</xdr:colOff>
      <xdr:row>95</xdr:row>
      <xdr:rowOff>49265</xdr:rowOff>
    </xdr:to>
    <xdr:cxnSp macro="">
      <xdr:nvCxnSpPr>
        <xdr:cNvPr id="465" name="直線コネクタ 464"/>
        <xdr:cNvCxnSpPr/>
      </xdr:nvCxnSpPr>
      <xdr:spPr>
        <a:xfrm>
          <a:off x="6972300" y="1632791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6" name="フローチャート: 判断 465"/>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40470</xdr:rowOff>
    </xdr:from>
    <xdr:ext cx="534377" cy="259045"/>
    <xdr:sp macro="" textlink="">
      <xdr:nvSpPr>
        <xdr:cNvPr id="467" name="テキスト ボックス 466"/>
        <xdr:cNvSpPr txBox="1"/>
      </xdr:nvSpPr>
      <xdr:spPr>
        <a:xfrm>
          <a:off x="7594111" y="159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68" name="フローチャート: 判断 467"/>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69" name="テキスト ボックス 468"/>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109200</xdr:rowOff>
    </xdr:from>
    <xdr:to>
      <xdr:col>55</xdr:col>
      <xdr:colOff>50800</xdr:colOff>
      <xdr:row>95</xdr:row>
      <xdr:rowOff>39350</xdr:rowOff>
    </xdr:to>
    <xdr:sp macro="" textlink="">
      <xdr:nvSpPr>
        <xdr:cNvPr id="475" name="楕円 474"/>
        <xdr:cNvSpPr/>
      </xdr:nvSpPr>
      <xdr:spPr>
        <a:xfrm>
          <a:off x="10426700" y="162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132077</xdr:rowOff>
    </xdr:from>
    <xdr:ext cx="534377" cy="259045"/>
    <xdr:sp macro="" textlink="">
      <xdr:nvSpPr>
        <xdr:cNvPr id="476" name="土木費該当値テキスト"/>
        <xdr:cNvSpPr txBox="1"/>
      </xdr:nvSpPr>
      <xdr:spPr>
        <a:xfrm>
          <a:off x="10528300" y="160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126710</xdr:rowOff>
    </xdr:from>
    <xdr:to>
      <xdr:col>50</xdr:col>
      <xdr:colOff>165100</xdr:colOff>
      <xdr:row>96</xdr:row>
      <xdr:rowOff>56860</xdr:rowOff>
    </xdr:to>
    <xdr:sp macro="" textlink="">
      <xdr:nvSpPr>
        <xdr:cNvPr id="477" name="楕円 476"/>
        <xdr:cNvSpPr/>
      </xdr:nvSpPr>
      <xdr:spPr>
        <a:xfrm>
          <a:off x="9588500" y="164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47987</xdr:rowOff>
    </xdr:from>
    <xdr:ext cx="534377" cy="259045"/>
    <xdr:sp macro="" textlink="">
      <xdr:nvSpPr>
        <xdr:cNvPr id="478" name="テキスト ボックス 477"/>
        <xdr:cNvSpPr txBox="1"/>
      </xdr:nvSpPr>
      <xdr:spPr>
        <a:xfrm>
          <a:off x="9372111" y="165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18903</xdr:rowOff>
    </xdr:from>
    <xdr:to>
      <xdr:col>46</xdr:col>
      <xdr:colOff>38100</xdr:colOff>
      <xdr:row>95</xdr:row>
      <xdr:rowOff>120503</xdr:rowOff>
    </xdr:to>
    <xdr:sp macro="" textlink="">
      <xdr:nvSpPr>
        <xdr:cNvPr id="479" name="楕円 478"/>
        <xdr:cNvSpPr/>
      </xdr:nvSpPr>
      <xdr:spPr>
        <a:xfrm>
          <a:off x="8699500" y="163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111630</xdr:rowOff>
    </xdr:from>
    <xdr:ext cx="534377" cy="259045"/>
    <xdr:sp macro="" textlink="">
      <xdr:nvSpPr>
        <xdr:cNvPr id="480" name="テキスト ボックス 479"/>
        <xdr:cNvSpPr txBox="1"/>
      </xdr:nvSpPr>
      <xdr:spPr>
        <a:xfrm>
          <a:off x="8483111" y="163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169915</xdr:rowOff>
    </xdr:from>
    <xdr:to>
      <xdr:col>41</xdr:col>
      <xdr:colOff>101600</xdr:colOff>
      <xdr:row>95</xdr:row>
      <xdr:rowOff>100065</xdr:rowOff>
    </xdr:to>
    <xdr:sp macro="" textlink="">
      <xdr:nvSpPr>
        <xdr:cNvPr id="481" name="楕円 480"/>
        <xdr:cNvSpPr/>
      </xdr:nvSpPr>
      <xdr:spPr>
        <a:xfrm>
          <a:off x="7810500" y="162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91192</xdr:rowOff>
    </xdr:from>
    <xdr:ext cx="534377" cy="259045"/>
    <xdr:sp macro="" textlink="">
      <xdr:nvSpPr>
        <xdr:cNvPr id="482" name="テキスト ボックス 481"/>
        <xdr:cNvSpPr txBox="1"/>
      </xdr:nvSpPr>
      <xdr:spPr>
        <a:xfrm>
          <a:off x="7594111" y="16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160818</xdr:rowOff>
    </xdr:from>
    <xdr:to>
      <xdr:col>36</xdr:col>
      <xdr:colOff>165100</xdr:colOff>
      <xdr:row>95</xdr:row>
      <xdr:rowOff>90968</xdr:rowOff>
    </xdr:to>
    <xdr:sp macro="" textlink="">
      <xdr:nvSpPr>
        <xdr:cNvPr id="483" name="楕円 482"/>
        <xdr:cNvSpPr/>
      </xdr:nvSpPr>
      <xdr:spPr>
        <a:xfrm>
          <a:off x="6921500" y="162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82095</xdr:rowOff>
    </xdr:from>
    <xdr:ext cx="534377" cy="259045"/>
    <xdr:sp macro="" textlink="">
      <xdr:nvSpPr>
        <xdr:cNvPr id="484" name="テキスト ボックス 483"/>
        <xdr:cNvSpPr txBox="1"/>
      </xdr:nvSpPr>
      <xdr:spPr>
        <a:xfrm>
          <a:off x="6705111" y="163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1" name="直線コネクタ 510"/>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2" name="消防費最小値テキスト"/>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3" name="直線コネクタ 512"/>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4" name="消防費最大値テキスト"/>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5" name="直線コネクタ 514"/>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47934</xdr:rowOff>
    </xdr:from>
    <xdr:to>
      <xdr:col>85</xdr:col>
      <xdr:colOff>127000</xdr:colOff>
      <xdr:row>36</xdr:row>
      <xdr:rowOff>123916</xdr:rowOff>
    </xdr:to>
    <xdr:cxnSp macro="">
      <xdr:nvCxnSpPr>
        <xdr:cNvPr id="516" name="直線コネクタ 515"/>
        <xdr:cNvCxnSpPr/>
      </xdr:nvCxnSpPr>
      <xdr:spPr>
        <a:xfrm flipV="1">
          <a:off x="15481300" y="6048684"/>
          <a:ext cx="838200" cy="24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4008</xdr:rowOff>
    </xdr:from>
    <xdr:ext cx="534377" cy="259045"/>
    <xdr:sp macro="" textlink="">
      <xdr:nvSpPr>
        <xdr:cNvPr id="517" name="消防費平均値テキスト"/>
        <xdr:cNvSpPr txBox="1"/>
      </xdr:nvSpPr>
      <xdr:spPr>
        <a:xfrm>
          <a:off x="16370300" y="583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18" name="フローチャート: 判断 517"/>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68943</xdr:rowOff>
    </xdr:from>
    <xdr:to>
      <xdr:col>81</xdr:col>
      <xdr:colOff>50800</xdr:colOff>
      <xdr:row>36</xdr:row>
      <xdr:rowOff>123916</xdr:rowOff>
    </xdr:to>
    <xdr:cxnSp macro="">
      <xdr:nvCxnSpPr>
        <xdr:cNvPr id="519" name="直線コネクタ 518"/>
        <xdr:cNvCxnSpPr/>
      </xdr:nvCxnSpPr>
      <xdr:spPr>
        <a:xfrm>
          <a:off x="14592300" y="6241143"/>
          <a:ext cx="8890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0" name="フローチャート: 判断 519"/>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1" name="テキスト ボックス 520"/>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68943</xdr:rowOff>
    </xdr:from>
    <xdr:to>
      <xdr:col>76</xdr:col>
      <xdr:colOff>114300</xdr:colOff>
      <xdr:row>37</xdr:row>
      <xdr:rowOff>94960</xdr:rowOff>
    </xdr:to>
    <xdr:cxnSp macro="">
      <xdr:nvCxnSpPr>
        <xdr:cNvPr id="522" name="直線コネクタ 521"/>
        <xdr:cNvCxnSpPr/>
      </xdr:nvCxnSpPr>
      <xdr:spPr>
        <a:xfrm flipV="1">
          <a:off x="13703300" y="6241143"/>
          <a:ext cx="889000" cy="19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3" name="フローチャート: 判断 522"/>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4" name="テキスト ボックス 523"/>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94960</xdr:rowOff>
    </xdr:from>
    <xdr:to>
      <xdr:col>71</xdr:col>
      <xdr:colOff>177800</xdr:colOff>
      <xdr:row>37</xdr:row>
      <xdr:rowOff>131645</xdr:rowOff>
    </xdr:to>
    <xdr:cxnSp macro="">
      <xdr:nvCxnSpPr>
        <xdr:cNvPr id="525" name="直線コネクタ 524"/>
        <xdr:cNvCxnSpPr/>
      </xdr:nvCxnSpPr>
      <xdr:spPr>
        <a:xfrm flipV="1">
          <a:off x="12814300" y="6438610"/>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6" name="フローチャート: 判断 525"/>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7" name="テキスト ボックス 526"/>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28" name="フローチャート: 判断 527"/>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29" name="テキスト ボックス 528"/>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168584</xdr:rowOff>
    </xdr:from>
    <xdr:to>
      <xdr:col>85</xdr:col>
      <xdr:colOff>177800</xdr:colOff>
      <xdr:row>35</xdr:row>
      <xdr:rowOff>98734</xdr:rowOff>
    </xdr:to>
    <xdr:sp macro="" textlink="">
      <xdr:nvSpPr>
        <xdr:cNvPr id="535" name="楕円 534"/>
        <xdr:cNvSpPr/>
      </xdr:nvSpPr>
      <xdr:spPr>
        <a:xfrm>
          <a:off x="16268700" y="5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147011</xdr:rowOff>
    </xdr:from>
    <xdr:ext cx="534377" cy="259045"/>
    <xdr:sp macro="" textlink="">
      <xdr:nvSpPr>
        <xdr:cNvPr id="536" name="消防費該当値テキスト"/>
        <xdr:cNvSpPr txBox="1"/>
      </xdr:nvSpPr>
      <xdr:spPr>
        <a:xfrm>
          <a:off x="16370300" y="59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73116</xdr:rowOff>
    </xdr:from>
    <xdr:to>
      <xdr:col>81</xdr:col>
      <xdr:colOff>101600</xdr:colOff>
      <xdr:row>37</xdr:row>
      <xdr:rowOff>3266</xdr:rowOff>
    </xdr:to>
    <xdr:sp macro="" textlink="">
      <xdr:nvSpPr>
        <xdr:cNvPr id="537" name="楕円 536"/>
        <xdr:cNvSpPr/>
      </xdr:nvSpPr>
      <xdr:spPr>
        <a:xfrm>
          <a:off x="15430500" y="62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165843</xdr:rowOff>
    </xdr:from>
    <xdr:ext cx="534377" cy="259045"/>
    <xdr:sp macro="" textlink="">
      <xdr:nvSpPr>
        <xdr:cNvPr id="538" name="テキスト ボックス 537"/>
        <xdr:cNvSpPr txBox="1"/>
      </xdr:nvSpPr>
      <xdr:spPr>
        <a:xfrm>
          <a:off x="15214111" y="63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18143</xdr:rowOff>
    </xdr:from>
    <xdr:to>
      <xdr:col>76</xdr:col>
      <xdr:colOff>165100</xdr:colOff>
      <xdr:row>36</xdr:row>
      <xdr:rowOff>119743</xdr:rowOff>
    </xdr:to>
    <xdr:sp macro="" textlink="">
      <xdr:nvSpPr>
        <xdr:cNvPr id="539" name="楕円 538"/>
        <xdr:cNvSpPr/>
      </xdr:nvSpPr>
      <xdr:spPr>
        <a:xfrm>
          <a:off x="14541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110870</xdr:rowOff>
    </xdr:from>
    <xdr:ext cx="534377" cy="259045"/>
    <xdr:sp macro="" textlink="">
      <xdr:nvSpPr>
        <xdr:cNvPr id="540" name="テキスト ボックス 539"/>
        <xdr:cNvSpPr txBox="1"/>
      </xdr:nvSpPr>
      <xdr:spPr>
        <a:xfrm>
          <a:off x="14325111" y="62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44160</xdr:rowOff>
    </xdr:from>
    <xdr:to>
      <xdr:col>72</xdr:col>
      <xdr:colOff>38100</xdr:colOff>
      <xdr:row>37</xdr:row>
      <xdr:rowOff>145760</xdr:rowOff>
    </xdr:to>
    <xdr:sp macro="" textlink="">
      <xdr:nvSpPr>
        <xdr:cNvPr id="541" name="楕円 540"/>
        <xdr:cNvSpPr/>
      </xdr:nvSpPr>
      <xdr:spPr>
        <a:xfrm>
          <a:off x="13652500" y="63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136887</xdr:rowOff>
    </xdr:from>
    <xdr:ext cx="534377" cy="259045"/>
    <xdr:sp macro="" textlink="">
      <xdr:nvSpPr>
        <xdr:cNvPr id="542" name="テキスト ボックス 541"/>
        <xdr:cNvSpPr txBox="1"/>
      </xdr:nvSpPr>
      <xdr:spPr>
        <a:xfrm>
          <a:off x="13436111" y="64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80845</xdr:rowOff>
    </xdr:from>
    <xdr:to>
      <xdr:col>67</xdr:col>
      <xdr:colOff>101600</xdr:colOff>
      <xdr:row>38</xdr:row>
      <xdr:rowOff>10995</xdr:rowOff>
    </xdr:to>
    <xdr:sp macro="" textlink="">
      <xdr:nvSpPr>
        <xdr:cNvPr id="543" name="楕円 542"/>
        <xdr:cNvSpPr/>
      </xdr:nvSpPr>
      <xdr:spPr>
        <a:xfrm>
          <a:off x="12763500" y="64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2122</xdr:rowOff>
    </xdr:from>
    <xdr:ext cx="534377" cy="259045"/>
    <xdr:sp macro="" textlink="">
      <xdr:nvSpPr>
        <xdr:cNvPr id="544" name="テキスト ボックス 543"/>
        <xdr:cNvSpPr txBox="1"/>
      </xdr:nvSpPr>
      <xdr:spPr>
        <a:xfrm>
          <a:off x="12547111" y="65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82321</xdr:rowOff>
    </xdr:from>
    <xdr:to>
      <xdr:col>85</xdr:col>
      <xdr:colOff>126364</xdr:colOff>
      <xdr:row>56</xdr:row>
      <xdr:rowOff>47672</xdr:rowOff>
    </xdr:to>
    <xdr:cxnSp macro="">
      <xdr:nvCxnSpPr>
        <xdr:cNvPr id="571" name="直線コネクタ 570"/>
        <xdr:cNvCxnSpPr/>
      </xdr:nvCxnSpPr>
      <xdr:spPr>
        <a:xfrm flipV="1">
          <a:off x="16317595" y="8654821"/>
          <a:ext cx="1269" cy="99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51499</xdr:rowOff>
    </xdr:from>
    <xdr:ext cx="534377" cy="259045"/>
    <xdr:sp macro="" textlink="">
      <xdr:nvSpPr>
        <xdr:cNvPr id="572" name="教育費最小値テキスト"/>
        <xdr:cNvSpPr txBox="1"/>
      </xdr:nvSpPr>
      <xdr:spPr>
        <a:xfrm>
          <a:off x="16370300" y="96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47672</xdr:rowOff>
    </xdr:from>
    <xdr:to>
      <xdr:col>86</xdr:col>
      <xdr:colOff>25400</xdr:colOff>
      <xdr:row>56</xdr:row>
      <xdr:rowOff>47672</xdr:rowOff>
    </xdr:to>
    <xdr:cxnSp macro="">
      <xdr:nvCxnSpPr>
        <xdr:cNvPr id="573" name="直線コネクタ 572"/>
        <xdr:cNvCxnSpPr/>
      </xdr:nvCxnSpPr>
      <xdr:spPr>
        <a:xfrm>
          <a:off x="16230600" y="964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28998</xdr:rowOff>
    </xdr:from>
    <xdr:ext cx="534377" cy="259045"/>
    <xdr:sp macro="" textlink="">
      <xdr:nvSpPr>
        <xdr:cNvPr id="574" name="教育費最大値テキスト"/>
        <xdr:cNvSpPr txBox="1"/>
      </xdr:nvSpPr>
      <xdr:spPr>
        <a:xfrm>
          <a:off x="16370300" y="84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82321</xdr:rowOff>
    </xdr:from>
    <xdr:to>
      <xdr:col>86</xdr:col>
      <xdr:colOff>25400</xdr:colOff>
      <xdr:row>50</xdr:row>
      <xdr:rowOff>82321</xdr:rowOff>
    </xdr:to>
    <xdr:cxnSp macro="">
      <xdr:nvCxnSpPr>
        <xdr:cNvPr id="575" name="直線コネクタ 574"/>
        <xdr:cNvCxnSpPr/>
      </xdr:nvCxnSpPr>
      <xdr:spPr>
        <a:xfrm>
          <a:off x="16230600" y="865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70271</xdr:rowOff>
    </xdr:from>
    <xdr:to>
      <xdr:col>85</xdr:col>
      <xdr:colOff>127000</xdr:colOff>
      <xdr:row>56</xdr:row>
      <xdr:rowOff>86534</xdr:rowOff>
    </xdr:to>
    <xdr:cxnSp macro="">
      <xdr:nvCxnSpPr>
        <xdr:cNvPr id="576" name="直線コネクタ 575"/>
        <xdr:cNvCxnSpPr/>
      </xdr:nvCxnSpPr>
      <xdr:spPr>
        <a:xfrm flipV="1">
          <a:off x="15481300" y="9500021"/>
          <a:ext cx="838200" cy="18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155505</xdr:rowOff>
    </xdr:from>
    <xdr:ext cx="534377" cy="259045"/>
    <xdr:sp macro="" textlink="">
      <xdr:nvSpPr>
        <xdr:cNvPr id="577" name="教育費平均値テキスト"/>
        <xdr:cNvSpPr txBox="1"/>
      </xdr:nvSpPr>
      <xdr:spPr>
        <a:xfrm>
          <a:off x="16370300" y="9070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132628</xdr:rowOff>
    </xdr:from>
    <xdr:to>
      <xdr:col>85</xdr:col>
      <xdr:colOff>177800</xdr:colOff>
      <xdr:row>54</xdr:row>
      <xdr:rowOff>62778</xdr:rowOff>
    </xdr:to>
    <xdr:sp macro="" textlink="">
      <xdr:nvSpPr>
        <xdr:cNvPr id="578" name="フローチャート: 判断 577"/>
        <xdr:cNvSpPr/>
      </xdr:nvSpPr>
      <xdr:spPr>
        <a:xfrm>
          <a:off x="16268700" y="921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150281</xdr:rowOff>
    </xdr:from>
    <xdr:to>
      <xdr:col>81</xdr:col>
      <xdr:colOff>50800</xdr:colOff>
      <xdr:row>56</xdr:row>
      <xdr:rowOff>86534</xdr:rowOff>
    </xdr:to>
    <xdr:cxnSp macro="">
      <xdr:nvCxnSpPr>
        <xdr:cNvPr id="579" name="直線コネクタ 578"/>
        <xdr:cNvCxnSpPr/>
      </xdr:nvCxnSpPr>
      <xdr:spPr>
        <a:xfrm>
          <a:off x="14592300" y="9580031"/>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6082</xdr:rowOff>
    </xdr:from>
    <xdr:to>
      <xdr:col>81</xdr:col>
      <xdr:colOff>101600</xdr:colOff>
      <xdr:row>54</xdr:row>
      <xdr:rowOff>107682</xdr:rowOff>
    </xdr:to>
    <xdr:sp macro="" textlink="">
      <xdr:nvSpPr>
        <xdr:cNvPr id="580" name="フローチャート: 判断 579"/>
        <xdr:cNvSpPr/>
      </xdr:nvSpPr>
      <xdr:spPr>
        <a:xfrm>
          <a:off x="15430500" y="926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124209</xdr:rowOff>
    </xdr:from>
    <xdr:ext cx="534377" cy="259045"/>
    <xdr:sp macro="" textlink="">
      <xdr:nvSpPr>
        <xdr:cNvPr id="581" name="テキスト ボックス 580"/>
        <xdr:cNvSpPr txBox="1"/>
      </xdr:nvSpPr>
      <xdr:spPr>
        <a:xfrm>
          <a:off x="15214111" y="90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150281</xdr:rowOff>
    </xdr:from>
    <xdr:to>
      <xdr:col>76</xdr:col>
      <xdr:colOff>114300</xdr:colOff>
      <xdr:row>57</xdr:row>
      <xdr:rowOff>49305</xdr:rowOff>
    </xdr:to>
    <xdr:cxnSp macro="">
      <xdr:nvCxnSpPr>
        <xdr:cNvPr id="582" name="直線コネクタ 581"/>
        <xdr:cNvCxnSpPr/>
      </xdr:nvCxnSpPr>
      <xdr:spPr>
        <a:xfrm flipV="1">
          <a:off x="13703300" y="9580031"/>
          <a:ext cx="889000" cy="2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125868</xdr:rowOff>
    </xdr:from>
    <xdr:to>
      <xdr:col>76</xdr:col>
      <xdr:colOff>165100</xdr:colOff>
      <xdr:row>53</xdr:row>
      <xdr:rowOff>56018</xdr:rowOff>
    </xdr:to>
    <xdr:sp macro="" textlink="">
      <xdr:nvSpPr>
        <xdr:cNvPr id="583" name="フローチャート: 判断 582"/>
        <xdr:cNvSpPr/>
      </xdr:nvSpPr>
      <xdr:spPr>
        <a:xfrm>
          <a:off x="14541500" y="90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72545</xdr:rowOff>
    </xdr:from>
    <xdr:ext cx="534377" cy="259045"/>
    <xdr:sp macro="" textlink="">
      <xdr:nvSpPr>
        <xdr:cNvPr id="584" name="テキスト ボックス 583"/>
        <xdr:cNvSpPr txBox="1"/>
      </xdr:nvSpPr>
      <xdr:spPr>
        <a:xfrm>
          <a:off x="14325111" y="88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49305</xdr:rowOff>
    </xdr:from>
    <xdr:to>
      <xdr:col>71</xdr:col>
      <xdr:colOff>177800</xdr:colOff>
      <xdr:row>58</xdr:row>
      <xdr:rowOff>52408</xdr:rowOff>
    </xdr:to>
    <xdr:cxnSp macro="">
      <xdr:nvCxnSpPr>
        <xdr:cNvPr id="585" name="直線コネクタ 584"/>
        <xdr:cNvCxnSpPr/>
      </xdr:nvCxnSpPr>
      <xdr:spPr>
        <a:xfrm flipV="1">
          <a:off x="12814300" y="9821955"/>
          <a:ext cx="889000" cy="1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133771</xdr:rowOff>
    </xdr:from>
    <xdr:to>
      <xdr:col>72</xdr:col>
      <xdr:colOff>38100</xdr:colOff>
      <xdr:row>54</xdr:row>
      <xdr:rowOff>63921</xdr:rowOff>
    </xdr:to>
    <xdr:sp macro="" textlink="">
      <xdr:nvSpPr>
        <xdr:cNvPr id="586" name="フローチャート: 判断 585"/>
        <xdr:cNvSpPr/>
      </xdr:nvSpPr>
      <xdr:spPr>
        <a:xfrm>
          <a:off x="13652500" y="922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80448</xdr:rowOff>
    </xdr:from>
    <xdr:ext cx="534377" cy="259045"/>
    <xdr:sp macro="" textlink="">
      <xdr:nvSpPr>
        <xdr:cNvPr id="587" name="テキスト ボックス 586"/>
        <xdr:cNvSpPr txBox="1"/>
      </xdr:nvSpPr>
      <xdr:spPr>
        <a:xfrm>
          <a:off x="13436111" y="8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171294</xdr:rowOff>
    </xdr:from>
    <xdr:to>
      <xdr:col>67</xdr:col>
      <xdr:colOff>101600</xdr:colOff>
      <xdr:row>55</xdr:row>
      <xdr:rowOff>101444</xdr:rowOff>
    </xdr:to>
    <xdr:sp macro="" textlink="">
      <xdr:nvSpPr>
        <xdr:cNvPr id="588" name="フローチャート: 判断 587"/>
        <xdr:cNvSpPr/>
      </xdr:nvSpPr>
      <xdr:spPr>
        <a:xfrm>
          <a:off x="12763500" y="942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117971</xdr:rowOff>
    </xdr:from>
    <xdr:ext cx="534377" cy="259045"/>
    <xdr:sp macro="" textlink="">
      <xdr:nvSpPr>
        <xdr:cNvPr id="589" name="テキスト ボックス 588"/>
        <xdr:cNvSpPr txBox="1"/>
      </xdr:nvSpPr>
      <xdr:spPr>
        <a:xfrm>
          <a:off x="12547111" y="92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19471</xdr:rowOff>
    </xdr:from>
    <xdr:to>
      <xdr:col>85</xdr:col>
      <xdr:colOff>177800</xdr:colOff>
      <xdr:row>55</xdr:row>
      <xdr:rowOff>121071</xdr:rowOff>
    </xdr:to>
    <xdr:sp macro="" textlink="">
      <xdr:nvSpPr>
        <xdr:cNvPr id="595" name="楕円 594"/>
        <xdr:cNvSpPr/>
      </xdr:nvSpPr>
      <xdr:spPr>
        <a:xfrm>
          <a:off x="16268700" y="94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169348</xdr:rowOff>
    </xdr:from>
    <xdr:ext cx="534377" cy="259045"/>
    <xdr:sp macro="" textlink="">
      <xdr:nvSpPr>
        <xdr:cNvPr id="596" name="教育費該当値テキスト"/>
        <xdr:cNvSpPr txBox="1"/>
      </xdr:nvSpPr>
      <xdr:spPr>
        <a:xfrm>
          <a:off x="16370300" y="94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35734</xdr:rowOff>
    </xdr:from>
    <xdr:to>
      <xdr:col>81</xdr:col>
      <xdr:colOff>101600</xdr:colOff>
      <xdr:row>56</xdr:row>
      <xdr:rowOff>137334</xdr:rowOff>
    </xdr:to>
    <xdr:sp macro="" textlink="">
      <xdr:nvSpPr>
        <xdr:cNvPr id="597" name="楕円 596"/>
        <xdr:cNvSpPr/>
      </xdr:nvSpPr>
      <xdr:spPr>
        <a:xfrm>
          <a:off x="15430500" y="96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128461</xdr:rowOff>
    </xdr:from>
    <xdr:ext cx="534377" cy="259045"/>
    <xdr:sp macro="" textlink="">
      <xdr:nvSpPr>
        <xdr:cNvPr id="598" name="テキスト ボックス 597"/>
        <xdr:cNvSpPr txBox="1"/>
      </xdr:nvSpPr>
      <xdr:spPr>
        <a:xfrm>
          <a:off x="15214111" y="972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99481</xdr:rowOff>
    </xdr:from>
    <xdr:to>
      <xdr:col>76</xdr:col>
      <xdr:colOff>165100</xdr:colOff>
      <xdr:row>56</xdr:row>
      <xdr:rowOff>29631</xdr:rowOff>
    </xdr:to>
    <xdr:sp macro="" textlink="">
      <xdr:nvSpPr>
        <xdr:cNvPr id="599" name="楕円 598"/>
        <xdr:cNvSpPr/>
      </xdr:nvSpPr>
      <xdr:spPr>
        <a:xfrm>
          <a:off x="145415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20758</xdr:rowOff>
    </xdr:from>
    <xdr:ext cx="534377" cy="259045"/>
    <xdr:sp macro="" textlink="">
      <xdr:nvSpPr>
        <xdr:cNvPr id="600" name="テキスト ボックス 599"/>
        <xdr:cNvSpPr txBox="1"/>
      </xdr:nvSpPr>
      <xdr:spPr>
        <a:xfrm>
          <a:off x="14325111" y="96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169955</xdr:rowOff>
    </xdr:from>
    <xdr:to>
      <xdr:col>72</xdr:col>
      <xdr:colOff>38100</xdr:colOff>
      <xdr:row>57</xdr:row>
      <xdr:rowOff>100105</xdr:rowOff>
    </xdr:to>
    <xdr:sp macro="" textlink="">
      <xdr:nvSpPr>
        <xdr:cNvPr id="601" name="楕円 600"/>
        <xdr:cNvSpPr/>
      </xdr:nvSpPr>
      <xdr:spPr>
        <a:xfrm>
          <a:off x="13652500" y="97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91232</xdr:rowOff>
    </xdr:from>
    <xdr:ext cx="534377" cy="259045"/>
    <xdr:sp macro="" textlink="">
      <xdr:nvSpPr>
        <xdr:cNvPr id="602" name="テキスト ボックス 601"/>
        <xdr:cNvSpPr txBox="1"/>
      </xdr:nvSpPr>
      <xdr:spPr>
        <a:xfrm>
          <a:off x="13436111" y="98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1608</xdr:rowOff>
    </xdr:from>
    <xdr:to>
      <xdr:col>67</xdr:col>
      <xdr:colOff>101600</xdr:colOff>
      <xdr:row>58</xdr:row>
      <xdr:rowOff>103208</xdr:rowOff>
    </xdr:to>
    <xdr:sp macro="" textlink="">
      <xdr:nvSpPr>
        <xdr:cNvPr id="603" name="楕円 602"/>
        <xdr:cNvSpPr/>
      </xdr:nvSpPr>
      <xdr:spPr>
        <a:xfrm>
          <a:off x="12763500" y="99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94335</xdr:rowOff>
    </xdr:from>
    <xdr:ext cx="534377" cy="259045"/>
    <xdr:sp macro="" textlink="">
      <xdr:nvSpPr>
        <xdr:cNvPr id="604" name="テキスト ボックス 603"/>
        <xdr:cNvSpPr txBox="1"/>
      </xdr:nvSpPr>
      <xdr:spPr>
        <a:xfrm>
          <a:off x="12547111" y="100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6" name="直線コネクタ 625"/>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9" name="災害復旧費最大値テキスト"/>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0" name="直線コネクタ 629"/>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122830</xdr:rowOff>
    </xdr:from>
    <xdr:to>
      <xdr:col>85</xdr:col>
      <xdr:colOff>127000</xdr:colOff>
      <xdr:row>78</xdr:row>
      <xdr:rowOff>128408</xdr:rowOff>
    </xdr:to>
    <xdr:cxnSp macro="">
      <xdr:nvCxnSpPr>
        <xdr:cNvPr id="631" name="直線コネクタ 630"/>
        <xdr:cNvCxnSpPr/>
      </xdr:nvCxnSpPr>
      <xdr:spPr>
        <a:xfrm flipV="1">
          <a:off x="15481300" y="13495930"/>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2" name="災害復旧費平均値テキスト"/>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3" name="フローチャート: 判断 632"/>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117480</xdr:rowOff>
    </xdr:from>
    <xdr:to>
      <xdr:col>81</xdr:col>
      <xdr:colOff>50800</xdr:colOff>
      <xdr:row>78</xdr:row>
      <xdr:rowOff>128408</xdr:rowOff>
    </xdr:to>
    <xdr:cxnSp macro="">
      <xdr:nvCxnSpPr>
        <xdr:cNvPr id="634" name="直線コネクタ 633"/>
        <xdr:cNvCxnSpPr/>
      </xdr:nvCxnSpPr>
      <xdr:spPr>
        <a:xfrm>
          <a:off x="14592300" y="13490580"/>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5" name="フローチャート: 判断 634"/>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6" name="テキスト ボックス 635"/>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115788</xdr:rowOff>
    </xdr:from>
    <xdr:to>
      <xdr:col>76</xdr:col>
      <xdr:colOff>114300</xdr:colOff>
      <xdr:row>78</xdr:row>
      <xdr:rowOff>117480</xdr:rowOff>
    </xdr:to>
    <xdr:cxnSp macro="">
      <xdr:nvCxnSpPr>
        <xdr:cNvPr id="637" name="直線コネクタ 636"/>
        <xdr:cNvCxnSpPr/>
      </xdr:nvCxnSpPr>
      <xdr:spPr>
        <a:xfrm>
          <a:off x="13703300" y="1348888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8" name="フローチャート: 判断 637"/>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9" name="テキスト ボックス 638"/>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115788</xdr:rowOff>
    </xdr:from>
    <xdr:to>
      <xdr:col>71</xdr:col>
      <xdr:colOff>177800</xdr:colOff>
      <xdr:row>78</xdr:row>
      <xdr:rowOff>124383</xdr:rowOff>
    </xdr:to>
    <xdr:cxnSp macro="">
      <xdr:nvCxnSpPr>
        <xdr:cNvPr id="640" name="直線コネクタ 639"/>
        <xdr:cNvCxnSpPr/>
      </xdr:nvCxnSpPr>
      <xdr:spPr>
        <a:xfrm flipV="1">
          <a:off x="12814300" y="13488888"/>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1" name="フローチャート: 判断 640"/>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2" name="テキスト ボックス 641"/>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3" name="フローチャート: 判断 642"/>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4" name="テキスト ボックス 643"/>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72030</xdr:rowOff>
    </xdr:from>
    <xdr:to>
      <xdr:col>85</xdr:col>
      <xdr:colOff>177800</xdr:colOff>
      <xdr:row>79</xdr:row>
      <xdr:rowOff>2180</xdr:rowOff>
    </xdr:to>
    <xdr:sp macro="" textlink="">
      <xdr:nvSpPr>
        <xdr:cNvPr id="650" name="楕円 649"/>
        <xdr:cNvSpPr/>
      </xdr:nvSpPr>
      <xdr:spPr>
        <a:xfrm>
          <a:off x="162687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158407</xdr:rowOff>
    </xdr:from>
    <xdr:ext cx="378565" cy="259045"/>
    <xdr:sp macro="" textlink="">
      <xdr:nvSpPr>
        <xdr:cNvPr id="651" name="災害復旧費該当値テキスト"/>
        <xdr:cNvSpPr txBox="1"/>
      </xdr:nvSpPr>
      <xdr:spPr>
        <a:xfrm>
          <a:off x="16370300" y="1336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77608</xdr:rowOff>
    </xdr:from>
    <xdr:to>
      <xdr:col>81</xdr:col>
      <xdr:colOff>101600</xdr:colOff>
      <xdr:row>79</xdr:row>
      <xdr:rowOff>7758</xdr:rowOff>
    </xdr:to>
    <xdr:sp macro="" textlink="">
      <xdr:nvSpPr>
        <xdr:cNvPr id="652" name="楕円 651"/>
        <xdr:cNvSpPr/>
      </xdr:nvSpPr>
      <xdr:spPr>
        <a:xfrm>
          <a:off x="15430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170335</xdr:rowOff>
    </xdr:from>
    <xdr:ext cx="378565" cy="259045"/>
    <xdr:sp macro="" textlink="">
      <xdr:nvSpPr>
        <xdr:cNvPr id="653" name="テキスト ボックス 652"/>
        <xdr:cNvSpPr txBox="1"/>
      </xdr:nvSpPr>
      <xdr:spPr>
        <a:xfrm>
          <a:off x="15292017" y="1354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66680</xdr:rowOff>
    </xdr:from>
    <xdr:to>
      <xdr:col>76</xdr:col>
      <xdr:colOff>165100</xdr:colOff>
      <xdr:row>78</xdr:row>
      <xdr:rowOff>168280</xdr:rowOff>
    </xdr:to>
    <xdr:sp macro="" textlink="">
      <xdr:nvSpPr>
        <xdr:cNvPr id="654" name="楕円 653"/>
        <xdr:cNvSpPr/>
      </xdr:nvSpPr>
      <xdr:spPr>
        <a:xfrm>
          <a:off x="145415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159407</xdr:rowOff>
    </xdr:from>
    <xdr:ext cx="378565" cy="259045"/>
    <xdr:sp macro="" textlink="">
      <xdr:nvSpPr>
        <xdr:cNvPr id="655" name="テキスト ボックス 654"/>
        <xdr:cNvSpPr txBox="1"/>
      </xdr:nvSpPr>
      <xdr:spPr>
        <a:xfrm>
          <a:off x="14403017" y="1353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64988</xdr:rowOff>
    </xdr:from>
    <xdr:to>
      <xdr:col>72</xdr:col>
      <xdr:colOff>38100</xdr:colOff>
      <xdr:row>78</xdr:row>
      <xdr:rowOff>166588</xdr:rowOff>
    </xdr:to>
    <xdr:sp macro="" textlink="">
      <xdr:nvSpPr>
        <xdr:cNvPr id="656" name="楕円 655"/>
        <xdr:cNvSpPr/>
      </xdr:nvSpPr>
      <xdr:spPr>
        <a:xfrm>
          <a:off x="13652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157715</xdr:rowOff>
    </xdr:from>
    <xdr:ext cx="378565" cy="259045"/>
    <xdr:sp macro="" textlink="">
      <xdr:nvSpPr>
        <xdr:cNvPr id="657" name="テキスト ボックス 656"/>
        <xdr:cNvSpPr txBox="1"/>
      </xdr:nvSpPr>
      <xdr:spPr>
        <a:xfrm>
          <a:off x="13514017" y="1353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73583</xdr:rowOff>
    </xdr:from>
    <xdr:to>
      <xdr:col>67</xdr:col>
      <xdr:colOff>101600</xdr:colOff>
      <xdr:row>79</xdr:row>
      <xdr:rowOff>3733</xdr:rowOff>
    </xdr:to>
    <xdr:sp macro="" textlink="">
      <xdr:nvSpPr>
        <xdr:cNvPr id="658" name="楕円 657"/>
        <xdr:cNvSpPr/>
      </xdr:nvSpPr>
      <xdr:spPr>
        <a:xfrm>
          <a:off x="127635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166310</xdr:rowOff>
    </xdr:from>
    <xdr:ext cx="378565" cy="259045"/>
    <xdr:sp macro="" textlink="">
      <xdr:nvSpPr>
        <xdr:cNvPr id="659" name="テキスト ボックス 658"/>
        <xdr:cNvSpPr txBox="1"/>
      </xdr:nvSpPr>
      <xdr:spPr>
        <a:xfrm>
          <a:off x="12625017" y="1353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133186</xdr:rowOff>
    </xdr:from>
    <xdr:to>
      <xdr:col>85</xdr:col>
      <xdr:colOff>127000</xdr:colOff>
      <xdr:row>96</xdr:row>
      <xdr:rowOff>158541</xdr:rowOff>
    </xdr:to>
    <xdr:cxnSp macro="">
      <xdr:nvCxnSpPr>
        <xdr:cNvPr id="688" name="直線コネクタ 687"/>
        <xdr:cNvCxnSpPr/>
      </xdr:nvCxnSpPr>
      <xdr:spPr>
        <a:xfrm flipV="1">
          <a:off x="15481300" y="16592386"/>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12107</xdr:rowOff>
    </xdr:from>
    <xdr:ext cx="534377" cy="259045"/>
    <xdr:sp macro="" textlink="">
      <xdr:nvSpPr>
        <xdr:cNvPr id="689" name="公債費平均値テキスト"/>
        <xdr:cNvSpPr txBox="1"/>
      </xdr:nvSpPr>
      <xdr:spPr>
        <a:xfrm>
          <a:off x="16370300" y="1612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158541</xdr:rowOff>
    </xdr:from>
    <xdr:to>
      <xdr:col>81</xdr:col>
      <xdr:colOff>50800</xdr:colOff>
      <xdr:row>97</xdr:row>
      <xdr:rowOff>17342</xdr:rowOff>
    </xdr:to>
    <xdr:cxnSp macro="">
      <xdr:nvCxnSpPr>
        <xdr:cNvPr id="691" name="直線コネクタ 690"/>
        <xdr:cNvCxnSpPr/>
      </xdr:nvCxnSpPr>
      <xdr:spPr>
        <a:xfrm flipV="1">
          <a:off x="14592300" y="1661774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693" name="テキスト ボックス 692"/>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7589</xdr:rowOff>
    </xdr:from>
    <xdr:to>
      <xdr:col>76</xdr:col>
      <xdr:colOff>114300</xdr:colOff>
      <xdr:row>97</xdr:row>
      <xdr:rowOff>17342</xdr:rowOff>
    </xdr:to>
    <xdr:cxnSp macro="">
      <xdr:nvCxnSpPr>
        <xdr:cNvPr id="694" name="直線コネクタ 693"/>
        <xdr:cNvCxnSpPr/>
      </xdr:nvCxnSpPr>
      <xdr:spPr>
        <a:xfrm>
          <a:off x="13703300" y="166382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6" name="テキスト ボックス 695"/>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162846</xdr:rowOff>
    </xdr:from>
    <xdr:to>
      <xdr:col>71</xdr:col>
      <xdr:colOff>177800</xdr:colOff>
      <xdr:row>97</xdr:row>
      <xdr:rowOff>7589</xdr:rowOff>
    </xdr:to>
    <xdr:cxnSp macro="">
      <xdr:nvCxnSpPr>
        <xdr:cNvPr id="697" name="直線コネクタ 696"/>
        <xdr:cNvCxnSpPr/>
      </xdr:nvCxnSpPr>
      <xdr:spPr>
        <a:xfrm>
          <a:off x="12814300" y="1662204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699" name="テキスト ボックス 698"/>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701" name="テキスト ボックス 700"/>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82386</xdr:rowOff>
    </xdr:from>
    <xdr:to>
      <xdr:col>85</xdr:col>
      <xdr:colOff>177800</xdr:colOff>
      <xdr:row>97</xdr:row>
      <xdr:rowOff>12536</xdr:rowOff>
    </xdr:to>
    <xdr:sp macro="" textlink="">
      <xdr:nvSpPr>
        <xdr:cNvPr id="707" name="楕円 706"/>
        <xdr:cNvSpPr/>
      </xdr:nvSpPr>
      <xdr:spPr>
        <a:xfrm>
          <a:off x="16268700" y="165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60813</xdr:rowOff>
    </xdr:from>
    <xdr:ext cx="534377" cy="259045"/>
    <xdr:sp macro="" textlink="">
      <xdr:nvSpPr>
        <xdr:cNvPr id="708" name="公債費該当値テキスト"/>
        <xdr:cNvSpPr txBox="1"/>
      </xdr:nvSpPr>
      <xdr:spPr>
        <a:xfrm>
          <a:off x="16370300" y="1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107741</xdr:rowOff>
    </xdr:from>
    <xdr:to>
      <xdr:col>81</xdr:col>
      <xdr:colOff>101600</xdr:colOff>
      <xdr:row>97</xdr:row>
      <xdr:rowOff>37891</xdr:rowOff>
    </xdr:to>
    <xdr:sp macro="" textlink="">
      <xdr:nvSpPr>
        <xdr:cNvPr id="709" name="楕円 708"/>
        <xdr:cNvSpPr/>
      </xdr:nvSpPr>
      <xdr:spPr>
        <a:xfrm>
          <a:off x="15430500" y="165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29018</xdr:rowOff>
    </xdr:from>
    <xdr:ext cx="534377" cy="259045"/>
    <xdr:sp macro="" textlink="">
      <xdr:nvSpPr>
        <xdr:cNvPr id="710" name="テキスト ボックス 709"/>
        <xdr:cNvSpPr txBox="1"/>
      </xdr:nvSpPr>
      <xdr:spPr>
        <a:xfrm>
          <a:off x="15214111" y="166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137992</xdr:rowOff>
    </xdr:from>
    <xdr:to>
      <xdr:col>76</xdr:col>
      <xdr:colOff>165100</xdr:colOff>
      <xdr:row>97</xdr:row>
      <xdr:rowOff>68142</xdr:rowOff>
    </xdr:to>
    <xdr:sp macro="" textlink="">
      <xdr:nvSpPr>
        <xdr:cNvPr id="711" name="楕円 710"/>
        <xdr:cNvSpPr/>
      </xdr:nvSpPr>
      <xdr:spPr>
        <a:xfrm>
          <a:off x="14541500" y="165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59269</xdr:rowOff>
    </xdr:from>
    <xdr:ext cx="534377" cy="259045"/>
    <xdr:sp macro="" textlink="">
      <xdr:nvSpPr>
        <xdr:cNvPr id="712" name="テキスト ボックス 711"/>
        <xdr:cNvSpPr txBox="1"/>
      </xdr:nvSpPr>
      <xdr:spPr>
        <a:xfrm>
          <a:off x="14325111" y="1668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128239</xdr:rowOff>
    </xdr:from>
    <xdr:to>
      <xdr:col>72</xdr:col>
      <xdr:colOff>38100</xdr:colOff>
      <xdr:row>97</xdr:row>
      <xdr:rowOff>58389</xdr:rowOff>
    </xdr:to>
    <xdr:sp macro="" textlink="">
      <xdr:nvSpPr>
        <xdr:cNvPr id="713" name="楕円 712"/>
        <xdr:cNvSpPr/>
      </xdr:nvSpPr>
      <xdr:spPr>
        <a:xfrm>
          <a:off x="13652500" y="165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49516</xdr:rowOff>
    </xdr:from>
    <xdr:ext cx="534377" cy="259045"/>
    <xdr:sp macro="" textlink="">
      <xdr:nvSpPr>
        <xdr:cNvPr id="714" name="テキスト ボックス 713"/>
        <xdr:cNvSpPr txBox="1"/>
      </xdr:nvSpPr>
      <xdr:spPr>
        <a:xfrm>
          <a:off x="13436111" y="166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112046</xdr:rowOff>
    </xdr:from>
    <xdr:to>
      <xdr:col>67</xdr:col>
      <xdr:colOff>101600</xdr:colOff>
      <xdr:row>97</xdr:row>
      <xdr:rowOff>42196</xdr:rowOff>
    </xdr:to>
    <xdr:sp macro="" textlink="">
      <xdr:nvSpPr>
        <xdr:cNvPr id="715" name="楕円 714"/>
        <xdr:cNvSpPr/>
      </xdr:nvSpPr>
      <xdr:spPr>
        <a:xfrm>
          <a:off x="12763500" y="165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33323</xdr:rowOff>
    </xdr:from>
    <xdr:ext cx="534377" cy="259045"/>
    <xdr:sp macro="" textlink="">
      <xdr:nvSpPr>
        <xdr:cNvPr id="716" name="テキスト ボックス 715"/>
        <xdr:cNvSpPr txBox="1"/>
      </xdr:nvSpPr>
      <xdr:spPr>
        <a:xfrm>
          <a:off x="12547111" y="166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78435</xdr:rowOff>
    </xdr:from>
    <xdr:to>
      <xdr:col>116</xdr:col>
      <xdr:colOff>62864</xdr:colOff>
      <xdr:row>38</xdr:row>
      <xdr:rowOff>139700</xdr:rowOff>
    </xdr:to>
    <xdr:cxnSp macro="">
      <xdr:nvCxnSpPr>
        <xdr:cNvPr id="738" name="直線コネクタ 737"/>
        <xdr:cNvCxnSpPr/>
      </xdr:nvCxnSpPr>
      <xdr:spPr>
        <a:xfrm flipV="1">
          <a:off x="22159595" y="6422085"/>
          <a:ext cx="1269" cy="232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170095</xdr:rowOff>
    </xdr:from>
    <xdr:ext cx="249299" cy="259045"/>
    <xdr:sp macro="" textlink="">
      <xdr:nvSpPr>
        <xdr:cNvPr id="739" name="諸支出金最小値テキスト"/>
        <xdr:cNvSpPr txBox="1"/>
      </xdr:nvSpPr>
      <xdr:spPr>
        <a:xfrm>
          <a:off x="22212300" y="6685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25112</xdr:rowOff>
    </xdr:from>
    <xdr:ext cx="378565" cy="259045"/>
    <xdr:sp macro="" textlink="">
      <xdr:nvSpPr>
        <xdr:cNvPr id="741" name="諸支出金最大値テキスト"/>
        <xdr:cNvSpPr txBox="1"/>
      </xdr:nvSpPr>
      <xdr:spPr>
        <a:xfrm>
          <a:off x="22212300" y="61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78435</xdr:rowOff>
    </xdr:from>
    <xdr:to>
      <xdr:col>116</xdr:col>
      <xdr:colOff>152400</xdr:colOff>
      <xdr:row>37</xdr:row>
      <xdr:rowOff>78435</xdr:rowOff>
    </xdr:to>
    <xdr:cxnSp macro="">
      <xdr:nvCxnSpPr>
        <xdr:cNvPr id="742" name="直線コネクタ 741"/>
        <xdr:cNvCxnSpPr/>
      </xdr:nvCxnSpPr>
      <xdr:spPr>
        <a:xfrm>
          <a:off x="22072600" y="642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78435</xdr:rowOff>
    </xdr:from>
    <xdr:to>
      <xdr:col>116</xdr:col>
      <xdr:colOff>63500</xdr:colOff>
      <xdr:row>37</xdr:row>
      <xdr:rowOff>79807</xdr:rowOff>
    </xdr:to>
    <xdr:cxnSp macro="">
      <xdr:nvCxnSpPr>
        <xdr:cNvPr id="743" name="直線コネクタ 742"/>
        <xdr:cNvCxnSpPr/>
      </xdr:nvCxnSpPr>
      <xdr:spPr>
        <a:xfrm flipV="1">
          <a:off x="21323300" y="642208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43095</xdr:rowOff>
    </xdr:from>
    <xdr:ext cx="313932" cy="259045"/>
    <xdr:sp macro="" textlink="">
      <xdr:nvSpPr>
        <xdr:cNvPr id="744" name="諸支出金平均値テキスト"/>
        <xdr:cNvSpPr txBox="1"/>
      </xdr:nvSpPr>
      <xdr:spPr>
        <a:xfrm>
          <a:off x="22212300" y="6558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64668</xdr:rowOff>
    </xdr:from>
    <xdr:to>
      <xdr:col>116</xdr:col>
      <xdr:colOff>114300</xdr:colOff>
      <xdr:row>38</xdr:row>
      <xdr:rowOff>166268</xdr:rowOff>
    </xdr:to>
    <xdr:sp macro="" textlink="">
      <xdr:nvSpPr>
        <xdr:cNvPr id="745" name="フローチャート: 判断 744"/>
        <xdr:cNvSpPr/>
      </xdr:nvSpPr>
      <xdr:spPr>
        <a:xfrm>
          <a:off x="221107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40487</xdr:rowOff>
    </xdr:from>
    <xdr:to>
      <xdr:col>111</xdr:col>
      <xdr:colOff>177800</xdr:colOff>
      <xdr:row>37</xdr:row>
      <xdr:rowOff>79807</xdr:rowOff>
    </xdr:to>
    <xdr:cxnSp macro="">
      <xdr:nvCxnSpPr>
        <xdr:cNvPr id="746" name="直線コネクタ 745"/>
        <xdr:cNvCxnSpPr/>
      </xdr:nvCxnSpPr>
      <xdr:spPr>
        <a:xfrm>
          <a:off x="20434300" y="5526887"/>
          <a:ext cx="889000" cy="89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60554</xdr:rowOff>
    </xdr:from>
    <xdr:to>
      <xdr:col>112</xdr:col>
      <xdr:colOff>38100</xdr:colOff>
      <xdr:row>38</xdr:row>
      <xdr:rowOff>162154</xdr:rowOff>
    </xdr:to>
    <xdr:sp macro="" textlink="">
      <xdr:nvSpPr>
        <xdr:cNvPr id="747" name="フローチャート: 判断 746"/>
        <xdr:cNvSpPr/>
      </xdr:nvSpPr>
      <xdr:spPr>
        <a:xfrm>
          <a:off x="21272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153281</xdr:rowOff>
    </xdr:from>
    <xdr:ext cx="313932" cy="259045"/>
    <xdr:sp macro="" textlink="">
      <xdr:nvSpPr>
        <xdr:cNvPr id="748" name="テキスト ボックス 747"/>
        <xdr:cNvSpPr txBox="1"/>
      </xdr:nvSpPr>
      <xdr:spPr>
        <a:xfrm>
          <a:off x="21166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40487</xdr:rowOff>
    </xdr:from>
    <xdr:to>
      <xdr:col>107</xdr:col>
      <xdr:colOff>50800</xdr:colOff>
      <xdr:row>37</xdr:row>
      <xdr:rowOff>52375</xdr:rowOff>
    </xdr:to>
    <xdr:cxnSp macro="">
      <xdr:nvCxnSpPr>
        <xdr:cNvPr id="749" name="直線コネクタ 748"/>
        <xdr:cNvCxnSpPr/>
      </xdr:nvCxnSpPr>
      <xdr:spPr>
        <a:xfrm flipV="1">
          <a:off x="19545300" y="5526887"/>
          <a:ext cx="889000" cy="86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50" name="フローチャート: 判断 749"/>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102074</xdr:rowOff>
    </xdr:from>
    <xdr:ext cx="378565" cy="259045"/>
    <xdr:sp macro="" textlink="">
      <xdr:nvSpPr>
        <xdr:cNvPr id="751" name="テキスト ボックス 750"/>
        <xdr:cNvSpPr txBox="1"/>
      </xdr:nvSpPr>
      <xdr:spPr>
        <a:xfrm>
          <a:off x="20245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52375</xdr:rowOff>
    </xdr:from>
    <xdr:to>
      <xdr:col>102</xdr:col>
      <xdr:colOff>114300</xdr:colOff>
      <xdr:row>38</xdr:row>
      <xdr:rowOff>66548</xdr:rowOff>
    </xdr:to>
    <xdr:cxnSp macro="">
      <xdr:nvCxnSpPr>
        <xdr:cNvPr id="752" name="直線コネクタ 751"/>
        <xdr:cNvCxnSpPr/>
      </xdr:nvCxnSpPr>
      <xdr:spPr>
        <a:xfrm flipV="1">
          <a:off x="18656300" y="6396025"/>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3" name="フローチャート: 判断 752"/>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113047</xdr:rowOff>
    </xdr:from>
    <xdr:ext cx="378565" cy="259045"/>
    <xdr:sp macro="" textlink="">
      <xdr:nvSpPr>
        <xdr:cNvPr id="754" name="テキスト ボックス 753"/>
        <xdr:cNvSpPr txBox="1"/>
      </xdr:nvSpPr>
      <xdr:spPr>
        <a:xfrm>
          <a:off x="19356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55" name="フローチャート: 判断 754"/>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165625</xdr:rowOff>
    </xdr:from>
    <xdr:ext cx="313932" cy="259045"/>
    <xdr:sp macro="" textlink="">
      <xdr:nvSpPr>
        <xdr:cNvPr id="756" name="テキスト ボックス 755"/>
        <xdr:cNvSpPr txBox="1"/>
      </xdr:nvSpPr>
      <xdr:spPr>
        <a:xfrm>
          <a:off x="18499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27635</xdr:rowOff>
    </xdr:from>
    <xdr:to>
      <xdr:col>116</xdr:col>
      <xdr:colOff>114300</xdr:colOff>
      <xdr:row>37</xdr:row>
      <xdr:rowOff>129235</xdr:rowOff>
    </xdr:to>
    <xdr:sp macro="" textlink="">
      <xdr:nvSpPr>
        <xdr:cNvPr id="762" name="楕円 761"/>
        <xdr:cNvSpPr/>
      </xdr:nvSpPr>
      <xdr:spPr>
        <a:xfrm>
          <a:off x="221107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152112</xdr:rowOff>
    </xdr:from>
    <xdr:ext cx="378565" cy="259045"/>
    <xdr:sp macro="" textlink="">
      <xdr:nvSpPr>
        <xdr:cNvPr id="763" name="諸支出金該当値テキスト"/>
        <xdr:cNvSpPr txBox="1"/>
      </xdr:nvSpPr>
      <xdr:spPr>
        <a:xfrm>
          <a:off x="22212300" y="632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29007</xdr:rowOff>
    </xdr:from>
    <xdr:to>
      <xdr:col>112</xdr:col>
      <xdr:colOff>38100</xdr:colOff>
      <xdr:row>37</xdr:row>
      <xdr:rowOff>130607</xdr:rowOff>
    </xdr:to>
    <xdr:sp macro="" textlink="">
      <xdr:nvSpPr>
        <xdr:cNvPr id="764" name="楕円 763"/>
        <xdr:cNvSpPr/>
      </xdr:nvSpPr>
      <xdr:spPr>
        <a:xfrm>
          <a:off x="21272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147134</xdr:rowOff>
    </xdr:from>
    <xdr:ext cx="378565" cy="259045"/>
    <xdr:sp macro="" textlink="">
      <xdr:nvSpPr>
        <xdr:cNvPr id="765" name="テキスト ボックス 764"/>
        <xdr:cNvSpPr txBox="1"/>
      </xdr:nvSpPr>
      <xdr:spPr>
        <a:xfrm>
          <a:off x="21134017" y="614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161137</xdr:rowOff>
    </xdr:from>
    <xdr:to>
      <xdr:col>107</xdr:col>
      <xdr:colOff>101600</xdr:colOff>
      <xdr:row>32</xdr:row>
      <xdr:rowOff>91287</xdr:rowOff>
    </xdr:to>
    <xdr:sp macro="" textlink="">
      <xdr:nvSpPr>
        <xdr:cNvPr id="766" name="楕円 765"/>
        <xdr:cNvSpPr/>
      </xdr:nvSpPr>
      <xdr:spPr>
        <a:xfrm>
          <a:off x="20383500" y="54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107814</xdr:rowOff>
    </xdr:from>
    <xdr:ext cx="469744" cy="259045"/>
    <xdr:sp macro="" textlink="">
      <xdr:nvSpPr>
        <xdr:cNvPr id="767" name="テキスト ボックス 766"/>
        <xdr:cNvSpPr txBox="1"/>
      </xdr:nvSpPr>
      <xdr:spPr>
        <a:xfrm>
          <a:off x="20199428" y="525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1575</xdr:rowOff>
    </xdr:from>
    <xdr:to>
      <xdr:col>102</xdr:col>
      <xdr:colOff>165100</xdr:colOff>
      <xdr:row>37</xdr:row>
      <xdr:rowOff>103175</xdr:rowOff>
    </xdr:to>
    <xdr:sp macro="" textlink="">
      <xdr:nvSpPr>
        <xdr:cNvPr id="768" name="楕円 767"/>
        <xdr:cNvSpPr/>
      </xdr:nvSpPr>
      <xdr:spPr>
        <a:xfrm>
          <a:off x="19494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119702</xdr:rowOff>
    </xdr:from>
    <xdr:ext cx="378565" cy="259045"/>
    <xdr:sp macro="" textlink="">
      <xdr:nvSpPr>
        <xdr:cNvPr id="769" name="テキスト ボックス 768"/>
        <xdr:cNvSpPr txBox="1"/>
      </xdr:nvSpPr>
      <xdr:spPr>
        <a:xfrm>
          <a:off x="19356017" y="6120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70" name="楕円 769"/>
        <xdr:cNvSpPr/>
      </xdr:nvSpPr>
      <xdr:spPr>
        <a:xfrm>
          <a:off x="18605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71" name="テキスト ボックス 770"/>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、文化会館施設整備費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住民税非課税世帯等に対する臨時特別給付金給付費により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の増加は、地方道路整備事業費分の増加によるもの。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消防費は、新消防分署及び分団施設整備により増加している。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中学校施設の大規模改修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に加え、公民館施設の整備や令和４年度の学校給食費の公会計化による食材調達費等により増加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市有地売却益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分の減額を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主な要因として実質単年度収支及び実質収支額ともに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となった。財政調整基金残高については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、基金を取り崩さず、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決算剰余金を積み立てたことで残高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最低水準の取り崩しにより適正な額の確保に努め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財政の安定化と健全化に取り組む。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全会計の中では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水道事業会計の黒字額が大部分を占めている。水道事業会計についてはほぼ横ばいで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には、中学校跡地の売却収入とワクチン接種にかかる国庫補助金等の収入超過があったため、令和４年度は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るが、</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市税・配当割交付金・株式等譲渡所得割交付金・法人事業税交付金等が予算現額を上回って収入され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ており、令和２年度と比べると増加している。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73565101</v>
      </c>
      <c r="BO4" s="371"/>
      <c r="BP4" s="371"/>
      <c r="BQ4" s="371"/>
      <c r="BR4" s="371"/>
      <c r="BS4" s="371"/>
      <c r="BT4" s="371"/>
      <c r="BU4" s="372"/>
      <c r="BV4" s="370">
        <v>73598603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2.4</v>
      </c>
      <c r="CU4" s="377"/>
      <c r="CV4" s="377"/>
      <c r="CW4" s="377"/>
      <c r="CX4" s="377"/>
      <c r="CY4" s="377"/>
      <c r="CZ4" s="377"/>
      <c r="DA4" s="378"/>
      <c r="DB4" s="376">
        <v>7.4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72262247</v>
      </c>
      <c r="BO5" s="408"/>
      <c r="BP5" s="408"/>
      <c r="BQ5" s="408"/>
      <c r="BR5" s="408"/>
      <c r="BS5" s="408"/>
      <c r="BT5" s="408"/>
      <c r="BU5" s="409"/>
      <c r="BV5" s="407">
        <v>70150547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v>
      </c>
      <c r="CU5" s="405"/>
      <c r="CV5" s="405"/>
      <c r="CW5" s="405"/>
      <c r="CX5" s="405"/>
      <c r="CY5" s="405"/>
      <c r="CZ5" s="405"/>
      <c r="DA5" s="406"/>
      <c r="DB5" s="404">
        <v>88.9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1302854</v>
      </c>
      <c r="BO6" s="408"/>
      <c r="BP6" s="408"/>
      <c r="BQ6" s="408"/>
      <c r="BR6" s="408"/>
      <c r="BS6" s="408"/>
      <c r="BT6" s="408"/>
      <c r="BU6" s="409"/>
      <c r="BV6" s="407">
        <v>3448056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92.8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355011</v>
      </c>
      <c r="BO7" s="408"/>
      <c r="BP7" s="408"/>
      <c r="BQ7" s="408"/>
      <c r="BR7" s="408"/>
      <c r="BS7" s="408"/>
      <c r="BT7" s="408"/>
      <c r="BU7" s="409"/>
      <c r="BV7" s="407">
        <v>409271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39784572</v>
      </c>
      <c r="CU7" s="408"/>
      <c r="CV7" s="408"/>
      <c r="CW7" s="408"/>
      <c r="CX7" s="408"/>
      <c r="CY7" s="408"/>
      <c r="CZ7" s="408"/>
      <c r="DA7" s="409"/>
      <c r="DB7" s="407">
        <v>40826538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947843</v>
      </c>
      <c r="BO8" s="408"/>
      <c r="BP8" s="408"/>
      <c r="BQ8" s="408"/>
      <c r="BR8" s="408"/>
      <c r="BS8" s="408"/>
      <c r="BT8" s="408"/>
      <c r="BU8" s="409"/>
      <c r="BV8" s="407">
        <v>3038785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0.88</v>
      </c>
      <c r="CU8" s="448"/>
      <c r="CV8" s="448"/>
      <c r="CW8" s="448"/>
      <c r="CX8" s="448"/>
      <c r="CY8" s="448"/>
      <c r="CZ8" s="448"/>
      <c r="DA8" s="449"/>
      <c r="DB8" s="447">
        <v>0.89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195670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-2090942</v>
      </c>
      <c r="BO9" s="408"/>
      <c r="BP9" s="408"/>
      <c r="BQ9" s="408"/>
      <c r="BR9" s="408"/>
      <c r="BS9" s="408"/>
      <c r="BT9" s="408"/>
      <c r="BU9" s="409"/>
      <c r="BV9" s="407">
        <v>2439258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196403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103</v>
      </c>
      <c r="AV10" s="440"/>
      <c r="AW10" s="440"/>
      <c r="AX10" s="440"/>
      <c r="AY10" s="441" t="s">
        <v>122</v>
      </c>
      <c r="AZ10" s="442"/>
      <c r="BA10" s="442"/>
      <c r="BB10" s="442"/>
      <c r="BC10" s="442"/>
      <c r="BD10" s="442"/>
      <c r="BE10" s="442"/>
      <c r="BF10" s="442"/>
      <c r="BG10" s="442"/>
      <c r="BH10" s="442"/>
      <c r="BI10" s="442"/>
      <c r="BJ10" s="442"/>
      <c r="BK10" s="442"/>
      <c r="BL10" s="442"/>
      <c r="BM10" s="443"/>
      <c r="BN10" s="407">
        <v>240</v>
      </c>
      <c r="BO10" s="408"/>
      <c r="BP10" s="408"/>
      <c r="BQ10" s="408"/>
      <c r="BR10" s="408"/>
      <c r="BS10" s="408"/>
      <c r="BT10" s="408"/>
      <c r="BU10" s="409"/>
      <c r="BV10" s="407">
        <v>254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103</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196461</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187394</v>
      </c>
      <c r="S13" s="492"/>
      <c r="T13" s="492"/>
      <c r="U13" s="492"/>
      <c r="V13" s="493"/>
      <c r="W13" s="423" t="s">
        <v>140</v>
      </c>
      <c r="X13" s="424"/>
      <c r="Y13" s="424"/>
      <c r="Z13" s="424"/>
      <c r="AA13" s="424"/>
      <c r="AB13" s="414"/>
      <c r="AC13" s="458">
        <v>2349</v>
      </c>
      <c r="AD13" s="459"/>
      <c r="AE13" s="459"/>
      <c r="AF13" s="459"/>
      <c r="AG13" s="501"/>
      <c r="AH13" s="458">
        <v>2773</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-2090702</v>
      </c>
      <c r="BO13" s="408"/>
      <c r="BP13" s="408"/>
      <c r="BQ13" s="408"/>
      <c r="BR13" s="408"/>
      <c r="BS13" s="408"/>
      <c r="BT13" s="408"/>
      <c r="BU13" s="409"/>
      <c r="BV13" s="407">
        <v>2439512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0.9</v>
      </c>
      <c r="CU13" s="405"/>
      <c r="CV13" s="405"/>
      <c r="CW13" s="405"/>
      <c r="CX13" s="405"/>
      <c r="CY13" s="405"/>
      <c r="CZ13" s="405"/>
      <c r="DA13" s="406"/>
      <c r="DB13" s="404">
        <v>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197512</v>
      </c>
      <c r="S14" s="492"/>
      <c r="T14" s="492"/>
      <c r="U14" s="492"/>
      <c r="V14" s="493"/>
      <c r="W14" s="397"/>
      <c r="X14" s="398"/>
      <c r="Y14" s="398"/>
      <c r="Z14" s="398"/>
      <c r="AA14" s="398"/>
      <c r="AB14" s="387"/>
      <c r="AC14" s="494">
        <v>2.6</v>
      </c>
      <c r="AD14" s="495"/>
      <c r="AE14" s="495"/>
      <c r="AF14" s="495"/>
      <c r="AG14" s="496"/>
      <c r="AH14" s="494">
        <v>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188874</v>
      </c>
      <c r="S15" s="492"/>
      <c r="T15" s="492"/>
      <c r="U15" s="492"/>
      <c r="V15" s="493"/>
      <c r="W15" s="423" t="s">
        <v>148</v>
      </c>
      <c r="X15" s="424"/>
      <c r="Y15" s="424"/>
      <c r="Z15" s="424"/>
      <c r="AA15" s="424"/>
      <c r="AB15" s="414"/>
      <c r="AC15" s="458">
        <v>32960</v>
      </c>
      <c r="AD15" s="459"/>
      <c r="AE15" s="459"/>
      <c r="AF15" s="459"/>
      <c r="AG15" s="501"/>
      <c r="AH15" s="458">
        <v>32574</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27303707</v>
      </c>
      <c r="BO15" s="371"/>
      <c r="BP15" s="371"/>
      <c r="BQ15" s="371"/>
      <c r="BR15" s="371"/>
      <c r="BS15" s="371"/>
      <c r="BT15" s="371"/>
      <c r="BU15" s="372"/>
      <c r="BV15" s="370">
        <v>26358556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36.299999999999997</v>
      </c>
      <c r="AD16" s="495"/>
      <c r="AE16" s="495"/>
      <c r="AF16" s="495"/>
      <c r="AG16" s="496"/>
      <c r="AH16" s="494">
        <v>35.799999999999997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31624736</v>
      </c>
      <c r="BO16" s="408"/>
      <c r="BP16" s="408"/>
      <c r="BQ16" s="408"/>
      <c r="BR16" s="408"/>
      <c r="BS16" s="408"/>
      <c r="BT16" s="408"/>
      <c r="BU16" s="409"/>
      <c r="BV16" s="407">
        <v>30511045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55478</v>
      </c>
      <c r="AD17" s="459"/>
      <c r="AE17" s="459"/>
      <c r="AF17" s="459"/>
      <c r="AG17" s="501"/>
      <c r="AH17" s="458">
        <v>55706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34606773</v>
      </c>
      <c r="BO17" s="408"/>
      <c r="BP17" s="408"/>
      <c r="BQ17" s="408"/>
      <c r="BR17" s="408"/>
      <c r="BS17" s="408"/>
      <c r="BT17" s="408"/>
      <c r="BU17" s="409"/>
      <c r="BV17" s="407">
        <v>33440742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194.46</v>
      </c>
      <c r="M18" s="531"/>
      <c r="N18" s="531"/>
      <c r="O18" s="531"/>
      <c r="P18" s="531"/>
      <c r="Q18" s="531"/>
      <c r="R18" s="532"/>
      <c r="S18" s="532"/>
      <c r="T18" s="532"/>
      <c r="U18" s="532"/>
      <c r="V18" s="533"/>
      <c r="W18" s="425"/>
      <c r="X18" s="426"/>
      <c r="Y18" s="426"/>
      <c r="Z18" s="426"/>
      <c r="AA18" s="426"/>
      <c r="AB18" s="417"/>
      <c r="AC18" s="534">
        <v>61.1</v>
      </c>
      <c r="AD18" s="535"/>
      <c r="AE18" s="535"/>
      <c r="AF18" s="535"/>
      <c r="AG18" s="536"/>
      <c r="AH18" s="534">
        <v>61.2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37594253</v>
      </c>
      <c r="BO18" s="408"/>
      <c r="BP18" s="408"/>
      <c r="BQ18" s="408"/>
      <c r="BR18" s="408"/>
      <c r="BS18" s="408"/>
      <c r="BT18" s="408"/>
      <c r="BU18" s="409"/>
      <c r="BV18" s="407">
        <v>36528454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1006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45939167</v>
      </c>
      <c r="BO19" s="408"/>
      <c r="BP19" s="408"/>
      <c r="BQ19" s="408"/>
      <c r="BR19" s="408"/>
      <c r="BS19" s="408"/>
      <c r="BT19" s="408"/>
      <c r="BU19" s="409"/>
      <c r="BV19" s="407">
        <v>45396669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82158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46780156</v>
      </c>
      <c r="BO22" s="371"/>
      <c r="BP22" s="371"/>
      <c r="BQ22" s="371"/>
      <c r="BR22" s="371"/>
      <c r="BS22" s="371"/>
      <c r="BT22" s="371"/>
      <c r="BU22" s="372"/>
      <c r="BV22" s="370">
        <v>46791003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44091514</v>
      </c>
      <c r="BO23" s="408"/>
      <c r="BP23" s="408"/>
      <c r="BQ23" s="408"/>
      <c r="BR23" s="408"/>
      <c r="BS23" s="408"/>
      <c r="BT23" s="408"/>
      <c r="BU23" s="409"/>
      <c r="BV23" s="407">
        <v>43935692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10580</v>
      </c>
      <c r="R24" s="459"/>
      <c r="S24" s="459"/>
      <c r="T24" s="459"/>
      <c r="U24" s="459"/>
      <c r="V24" s="501"/>
      <c r="W24" s="553"/>
      <c r="X24" s="554"/>
      <c r="Y24" s="555"/>
      <c r="Z24" s="457" t="s">
        <v>173</v>
      </c>
      <c r="AA24" s="437"/>
      <c r="AB24" s="437"/>
      <c r="AC24" s="437"/>
      <c r="AD24" s="437"/>
      <c r="AE24" s="437"/>
      <c r="AF24" s="437"/>
      <c r="AG24" s="438"/>
      <c r="AH24" s="458">
        <v>1209</v>
      </c>
      <c r="AI24" s="459"/>
      <c r="AJ24" s="459"/>
      <c r="AK24" s="459"/>
      <c r="AL24" s="501"/>
      <c r="AM24" s="458">
        <v>3756363</v>
      </c>
      <c r="AN24" s="459"/>
      <c r="AO24" s="459"/>
      <c r="AP24" s="459"/>
      <c r="AQ24" s="459"/>
      <c r="AR24" s="501"/>
      <c r="AS24" s="458">
        <v>3107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20786646</v>
      </c>
      <c r="BO24" s="408"/>
      <c r="BP24" s="408"/>
      <c r="BQ24" s="408"/>
      <c r="BR24" s="408"/>
      <c r="BS24" s="408"/>
      <c r="BT24" s="408"/>
      <c r="BU24" s="409"/>
      <c r="BV24" s="407">
        <v>19313538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8160</v>
      </c>
      <c r="R25" s="459"/>
      <c r="S25" s="459"/>
      <c r="T25" s="459"/>
      <c r="U25" s="459"/>
      <c r="V25" s="501"/>
      <c r="W25" s="553"/>
      <c r="X25" s="554"/>
      <c r="Y25" s="555"/>
      <c r="Z25" s="457" t="s">
        <v>176</v>
      </c>
      <c r="AA25" s="437"/>
      <c r="AB25" s="437"/>
      <c r="AC25" s="437"/>
      <c r="AD25" s="437"/>
      <c r="AE25" s="437"/>
      <c r="AF25" s="437"/>
      <c r="AG25" s="438"/>
      <c r="AH25" s="458">
        <v>213</v>
      </c>
      <c r="AI25" s="459"/>
      <c r="AJ25" s="459"/>
      <c r="AK25" s="459"/>
      <c r="AL25" s="501"/>
      <c r="AM25" s="458">
        <v>675849</v>
      </c>
      <c r="AN25" s="459"/>
      <c r="AO25" s="459"/>
      <c r="AP25" s="459"/>
      <c r="AQ25" s="459"/>
      <c r="AR25" s="501"/>
      <c r="AS25" s="458">
        <v>3173</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22211143</v>
      </c>
      <c r="BO25" s="371"/>
      <c r="BP25" s="371"/>
      <c r="BQ25" s="371"/>
      <c r="BR25" s="371"/>
      <c r="BS25" s="371"/>
      <c r="BT25" s="371"/>
      <c r="BU25" s="372"/>
      <c r="BV25" s="370">
        <v>25718159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6330</v>
      </c>
      <c r="R26" s="459"/>
      <c r="S26" s="459"/>
      <c r="T26" s="459"/>
      <c r="U26" s="459"/>
      <c r="V26" s="501"/>
      <c r="W26" s="553"/>
      <c r="X26" s="554"/>
      <c r="Y26" s="555"/>
      <c r="Z26" s="457" t="s">
        <v>179</v>
      </c>
      <c r="AA26" s="559"/>
      <c r="AB26" s="559"/>
      <c r="AC26" s="559"/>
      <c r="AD26" s="559"/>
      <c r="AE26" s="559"/>
      <c r="AF26" s="559"/>
      <c r="AG26" s="560"/>
      <c r="AH26" s="458">
        <v>82</v>
      </c>
      <c r="AI26" s="459"/>
      <c r="AJ26" s="459"/>
      <c r="AK26" s="459"/>
      <c r="AL26" s="501"/>
      <c r="AM26" s="458">
        <v>241818</v>
      </c>
      <c r="AN26" s="459"/>
      <c r="AO26" s="459"/>
      <c r="AP26" s="459"/>
      <c r="AQ26" s="459"/>
      <c r="AR26" s="501"/>
      <c r="AS26" s="458">
        <v>2949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6130</v>
      </c>
      <c r="R27" s="459"/>
      <c r="S27" s="459"/>
      <c r="T27" s="459"/>
      <c r="U27" s="459"/>
      <c r="V27" s="501"/>
      <c r="W27" s="553"/>
      <c r="X27" s="554"/>
      <c r="Y27" s="555"/>
      <c r="Z27" s="457" t="s">
        <v>184</v>
      </c>
      <c r="AA27" s="437"/>
      <c r="AB27" s="437"/>
      <c r="AC27" s="437"/>
      <c r="AD27" s="437"/>
      <c r="AE27" s="437"/>
      <c r="AF27" s="437"/>
      <c r="AG27" s="438"/>
      <c r="AH27" s="458">
        <v>74</v>
      </c>
      <c r="AI27" s="459"/>
      <c r="AJ27" s="459"/>
      <c r="AK27" s="459"/>
      <c r="AL27" s="501"/>
      <c r="AM27" s="458">
        <v>267440</v>
      </c>
      <c r="AN27" s="459"/>
      <c r="AO27" s="459"/>
      <c r="AP27" s="459"/>
      <c r="AQ27" s="459"/>
      <c r="AR27" s="501"/>
      <c r="AS27" s="458">
        <v>3614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154000</v>
      </c>
      <c r="BO27" s="527"/>
      <c r="BP27" s="527"/>
      <c r="BQ27" s="527"/>
      <c r="BR27" s="527"/>
      <c r="BS27" s="527"/>
      <c r="BT27" s="527"/>
      <c r="BU27" s="528"/>
      <c r="BV27" s="526">
        <v>154000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5390</v>
      </c>
      <c r="R28" s="459"/>
      <c r="S28" s="459"/>
      <c r="T28" s="459"/>
      <c r="U28" s="459"/>
      <c r="V28" s="501"/>
      <c r="W28" s="553"/>
      <c r="X28" s="554"/>
      <c r="Y28" s="555"/>
      <c r="Z28" s="457" t="s">
        <v>187</v>
      </c>
      <c r="AA28" s="437"/>
      <c r="AB28" s="437"/>
      <c r="AC28" s="437"/>
      <c r="AD28" s="437"/>
      <c r="AE28" s="437"/>
      <c r="AF28" s="437"/>
      <c r="AG28" s="438"/>
      <c r="AH28" s="458" t="s">
        <v>129</v>
      </c>
      <c r="AI28" s="459"/>
      <c r="AJ28" s="459"/>
      <c r="AK28" s="459"/>
      <c r="AL28" s="501"/>
      <c r="AM28" s="458" t="s">
        <v>129</v>
      </c>
      <c r="AN28" s="459"/>
      <c r="AO28" s="459"/>
      <c r="AP28" s="459"/>
      <c r="AQ28" s="459"/>
      <c r="AR28" s="501"/>
      <c r="AS28" s="458" t="s">
        <v>181</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9759367</v>
      </c>
      <c r="BO28" s="371"/>
      <c r="BP28" s="371"/>
      <c r="BQ28" s="371"/>
      <c r="BR28" s="371"/>
      <c r="BS28" s="371"/>
      <c r="BT28" s="371"/>
      <c r="BU28" s="372"/>
      <c r="BV28" s="370">
        <v>8159127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30</v>
      </c>
      <c r="M29" s="459"/>
      <c r="N29" s="459"/>
      <c r="O29" s="459"/>
      <c r="P29" s="501"/>
      <c r="Q29" s="458">
        <v>4850</v>
      </c>
      <c r="R29" s="459"/>
      <c r="S29" s="459"/>
      <c r="T29" s="459"/>
      <c r="U29" s="459"/>
      <c r="V29" s="501"/>
      <c r="W29" s="556"/>
      <c r="X29" s="557"/>
      <c r="Y29" s="558"/>
      <c r="Z29" s="457" t="s">
        <v>190</v>
      </c>
      <c r="AA29" s="437"/>
      <c r="AB29" s="437"/>
      <c r="AC29" s="437"/>
      <c r="AD29" s="437"/>
      <c r="AE29" s="437"/>
      <c r="AF29" s="437"/>
      <c r="AG29" s="438"/>
      <c r="AH29" s="458">
        <v>1283</v>
      </c>
      <c r="AI29" s="459"/>
      <c r="AJ29" s="459"/>
      <c r="AK29" s="459"/>
      <c r="AL29" s="501"/>
      <c r="AM29" s="458">
        <v>4023803</v>
      </c>
      <c r="AN29" s="459"/>
      <c r="AO29" s="459"/>
      <c r="AP29" s="459"/>
      <c r="AQ29" s="459"/>
      <c r="AR29" s="501"/>
      <c r="AS29" s="458">
        <v>3136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2309761</v>
      </c>
      <c r="BO29" s="408"/>
      <c r="BP29" s="408"/>
      <c r="BQ29" s="408"/>
      <c r="BR29" s="408"/>
      <c r="BS29" s="408"/>
      <c r="BT29" s="408"/>
      <c r="BU29" s="409"/>
      <c r="BV29" s="407">
        <v>2309450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1894857</v>
      </c>
      <c r="BO30" s="527"/>
      <c r="BP30" s="527"/>
      <c r="BQ30" s="527"/>
      <c r="BR30" s="527"/>
      <c r="BS30" s="527"/>
      <c r="BT30" s="527"/>
      <c r="BU30" s="528"/>
      <c r="BV30" s="526">
        <v>1832248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三重県市町総合事務組合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鈴鹿市土地開発公社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下水道事業会計（公共下水道事業）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三重県市町総合事務組合　共同研修特別会計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鈴鹿市文化振興事業団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下水道事業会計（農業集落排水事業）</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三重県市町総合事務組合　デジタル地図特別会計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鈴鹿国際交流協会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三重県市町総合事務組合　物品特別会計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三重県市町総合事務組合　退職手当特別会計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三重県市町総合事務組合　消防救急無線特別会計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三重県市町総合事務組合　公平委員会特別会計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鈴鹿亀山地区広域連合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鈴鹿亀山地区広域連合　介護保険事業特別会計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三重地方税管理回収機構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X3Yld8xv+S5ibaWEvla+C731zQibxsUxmcHNEHyg5Y2lK1+LxomJDUojl9zwEaWUzs3W8ZRHpveIgvT9/jlBQ==" saltValue="3kuWVMt6r1svpEt4GO5n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2" t="s">
        <v>558</v>
      </c>
      <c r="D34" s="1152"/>
      <c r="E34" s="1153"/>
      <c r="F34" s="32">
        <v>9.2899999999999991</v>
      </c>
      <c r="G34" s="33">
        <v>9.32</v>
      </c>
      <c r="H34" s="33">
        <v>8.83</v>
      </c>
      <c r="I34" s="33">
        <v>8.9499999999999993</v>
      </c>
      <c r="J34" s="34">
        <v>9.39</v>
      </c>
      <c r="K34" s="22"/>
      <c r="L34" s="22"/>
      <c r="M34" s="22"/>
      <c r="N34" s="22"/>
      <c r="O34" s="22"/>
      <c r="P34" s="22"/>
    </row>
    <row r="35" spans="1:16" ht="39" customHeight="1" x14ac:dyDescent="0.2">
      <c r="A35" s="22"/>
      <c r="B35" s="35"/>
      <c r="C35" s="1146" t="s">
        <v>559</v>
      </c>
      <c r="D35" s="1147"/>
      <c r="E35" s="1148"/>
      <c r="F35" s="36">
        <v>1.47</v>
      </c>
      <c r="G35" s="37">
        <v>0.79</v>
      </c>
      <c r="H35" s="37">
        <v>1.39</v>
      </c>
      <c r="I35" s="37">
        <v>7.35</v>
      </c>
      <c r="J35" s="38">
        <v>2.27</v>
      </c>
      <c r="K35" s="22"/>
      <c r="L35" s="22"/>
      <c r="M35" s="22"/>
      <c r="N35" s="22"/>
      <c r="O35" s="22"/>
      <c r="P35" s="22"/>
    </row>
    <row r="36" spans="1:16" ht="39" customHeight="1" x14ac:dyDescent="0.2">
      <c r="A36" s="22"/>
      <c r="B36" s="35"/>
      <c r="C36" s="1146" t="s">
        <v>560</v>
      </c>
      <c r="D36" s="1147"/>
      <c r="E36" s="1148"/>
      <c r="F36" s="36">
        <v>1.42</v>
      </c>
      <c r="G36" s="37">
        <v>1.55</v>
      </c>
      <c r="H36" s="37">
        <v>1.76</v>
      </c>
      <c r="I36" s="37">
        <v>1.87</v>
      </c>
      <c r="J36" s="38">
        <v>2.0499999999999998</v>
      </c>
      <c r="K36" s="22"/>
      <c r="L36" s="22"/>
      <c r="M36" s="22"/>
      <c r="N36" s="22"/>
      <c r="O36" s="22"/>
      <c r="P36" s="22"/>
    </row>
    <row r="37" spans="1:16" ht="39" customHeight="1" x14ac:dyDescent="0.2">
      <c r="A37" s="22"/>
      <c r="B37" s="35"/>
      <c r="C37" s="1146" t="s">
        <v>561</v>
      </c>
      <c r="D37" s="1147"/>
      <c r="E37" s="1148"/>
      <c r="F37" s="36">
        <v>0.75</v>
      </c>
      <c r="G37" s="37">
        <v>0.17</v>
      </c>
      <c r="H37" s="37">
        <v>0.67</v>
      </c>
      <c r="I37" s="37">
        <v>0.46</v>
      </c>
      <c r="J37" s="38">
        <v>0.45</v>
      </c>
      <c r="K37" s="22"/>
      <c r="L37" s="22"/>
      <c r="M37" s="22"/>
      <c r="N37" s="22"/>
      <c r="O37" s="22"/>
      <c r="P37" s="22"/>
    </row>
    <row r="38" spans="1:16" ht="39" customHeight="1" x14ac:dyDescent="0.2">
      <c r="A38" s="22"/>
      <c r="B38" s="35"/>
      <c r="C38" s="1146" t="s">
        <v>562</v>
      </c>
      <c r="D38" s="1147"/>
      <c r="E38" s="1148"/>
      <c r="F38" s="36">
        <v>0.2</v>
      </c>
      <c r="G38" s="37">
        <v>0.21</v>
      </c>
      <c r="H38" s="37">
        <v>0.21</v>
      </c>
      <c r="I38" s="37">
        <v>0.2</v>
      </c>
      <c r="J38" s="38">
        <v>0.23</v>
      </c>
      <c r="K38" s="22"/>
      <c r="L38" s="22"/>
      <c r="M38" s="22"/>
      <c r="N38" s="22"/>
      <c r="O38" s="22"/>
      <c r="P38" s="22"/>
    </row>
    <row r="39" spans="1:16" ht="39" customHeight="1" x14ac:dyDescent="0.2">
      <c r="A39" s="22"/>
      <c r="B39" s="35"/>
      <c r="C39" s="1146" t="s">
        <v>563</v>
      </c>
      <c r="D39" s="1147"/>
      <c r="E39" s="1148"/>
      <c r="F39" s="36">
        <v>1.1299999999999999</v>
      </c>
      <c r="G39" s="37">
        <v>1.0900000000000001</v>
      </c>
      <c r="H39" s="37">
        <v>0.09</v>
      </c>
      <c r="I39" s="37">
        <v>0.09</v>
      </c>
      <c r="J39" s="38">
        <v>0.1</v>
      </c>
      <c r="K39" s="22"/>
      <c r="L39" s="22"/>
      <c r="M39" s="22"/>
      <c r="N39" s="22"/>
      <c r="O39" s="22"/>
      <c r="P39" s="22"/>
    </row>
    <row r="40" spans="1:16" ht="39" customHeight="1" x14ac:dyDescent="0.2">
      <c r="A40" s="22"/>
      <c r="B40" s="35"/>
      <c r="C40" s="1146" t="s">
        <v>564</v>
      </c>
      <c r="D40" s="1147"/>
      <c r="E40" s="1148"/>
      <c r="F40" s="36">
        <v>0.06</v>
      </c>
      <c r="G40" s="37">
        <v>0.19</v>
      </c>
      <c r="H40" s="37">
        <v>0.21</v>
      </c>
      <c r="I40" s="37">
        <v>0.04</v>
      </c>
      <c r="J40" s="38">
        <v>0.06</v>
      </c>
      <c r="K40" s="22"/>
      <c r="L40" s="22"/>
      <c r="M40" s="22"/>
      <c r="N40" s="22"/>
      <c r="O40" s="22"/>
      <c r="P40" s="22"/>
    </row>
    <row r="41" spans="1:16" ht="39" customHeight="1" x14ac:dyDescent="0.2">
      <c r="A41" s="22"/>
      <c r="B41" s="35"/>
      <c r="C41" s="1146" t="s">
        <v>565</v>
      </c>
      <c r="D41" s="1147"/>
      <c r="E41" s="1148"/>
      <c r="F41" s="36">
        <v>0</v>
      </c>
      <c r="G41" s="37">
        <v>0</v>
      </c>
      <c r="H41" s="37">
        <v>0</v>
      </c>
      <c r="I41" s="37">
        <v>0</v>
      </c>
      <c r="J41" s="38">
        <v>0</v>
      </c>
      <c r="K41" s="22"/>
      <c r="L41" s="22"/>
      <c r="M41" s="22"/>
      <c r="N41" s="22"/>
      <c r="O41" s="22"/>
      <c r="P41" s="22"/>
    </row>
    <row r="42" spans="1:16" ht="39" customHeight="1" x14ac:dyDescent="0.2">
      <c r="A42" s="22"/>
      <c r="B42" s="39"/>
      <c r="C42" s="1146" t="s">
        <v>566</v>
      </c>
      <c r="D42" s="1147"/>
      <c r="E42" s="1148"/>
      <c r="F42" s="36" t="s">
        <v>508</v>
      </c>
      <c r="G42" s="37" t="s">
        <v>508</v>
      </c>
      <c r="H42" s="37" t="s">
        <v>508</v>
      </c>
      <c r="I42" s="37" t="s">
        <v>508</v>
      </c>
      <c r="J42" s="38" t="s">
        <v>508</v>
      </c>
      <c r="K42" s="22"/>
      <c r="L42" s="22"/>
      <c r="M42" s="22"/>
      <c r="N42" s="22"/>
      <c r="O42" s="22"/>
      <c r="P42" s="22"/>
    </row>
    <row r="43" spans="1:16" ht="39" customHeight="1" thickBot="1" x14ac:dyDescent="0.25">
      <c r="A43" s="22"/>
      <c r="B43" s="40"/>
      <c r="C43" s="1149" t="s">
        <v>567</v>
      </c>
      <c r="D43" s="1150"/>
      <c r="E43" s="1151"/>
      <c r="F43" s="41">
        <v>0.01</v>
      </c>
      <c r="G43" s="42">
        <v>0.03</v>
      </c>
      <c r="H43" s="42">
        <v>0.03</v>
      </c>
      <c r="I43" s="42">
        <v>0</v>
      </c>
      <c r="J43" s="43" t="s">
        <v>508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stcmSgoT7hB9fZo4vo+vCbcEXcmSZRCGT/E5BzChhhhjaTPaGEDhIoYvKDmRRt13AALQo/o5W40bZanX1iGiw==" saltValue="UKrPxcGjFM4hpL2feA+2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54" t="s">
        <v>10</v>
      </c>
      <c r="C45" s="1155"/>
      <c r="D45" s="58"/>
      <c r="E45" s="1160" t="s">
        <v>11</v>
      </c>
      <c r="F45" s="1160"/>
      <c r="G45" s="1160"/>
      <c r="H45" s="1160"/>
      <c r="I45" s="1160"/>
      <c r="J45" s="1161"/>
      <c r="K45" s="59">
        <v>4112</v>
      </c>
      <c r="L45" s="60">
        <v>3950</v>
      </c>
      <c r="M45" s="60">
        <v>3857</v>
      </c>
      <c r="N45" s="60">
        <v>4150</v>
      </c>
      <c r="O45" s="61">
        <v>4389</v>
      </c>
      <c r="P45" s="48"/>
      <c r="Q45" s="48"/>
      <c r="R45" s="48"/>
      <c r="S45" s="48"/>
      <c r="T45" s="48"/>
      <c r="U45" s="48"/>
    </row>
    <row r="46" spans="1:21" ht="30.75" customHeight="1" x14ac:dyDescent="0.2">
      <c r="A46" s="48"/>
      <c r="B46" s="1156"/>
      <c r="C46" s="1157"/>
      <c r="D46" s="62"/>
      <c r="E46" s="1162" t="s">
        <v>12</v>
      </c>
      <c r="F46" s="1162"/>
      <c r="G46" s="1162"/>
      <c r="H46" s="1162"/>
      <c r="I46" s="1162"/>
      <c r="J46" s="1163"/>
      <c r="K46" s="63" t="s">
        <v>508</v>
      </c>
      <c r="L46" s="64" t="s">
        <v>508</v>
      </c>
      <c r="M46" s="64" t="s">
        <v>508</v>
      </c>
      <c r="N46" s="64" t="s">
        <v>508</v>
      </c>
      <c r="O46" s="65" t="s">
        <v>508</v>
      </c>
      <c r="P46" s="48"/>
      <c r="Q46" s="48"/>
      <c r="R46" s="48"/>
      <c r="S46" s="48"/>
      <c r="T46" s="48"/>
      <c r="U46" s="48"/>
    </row>
    <row r="47" spans="1:21" ht="30.75" customHeight="1" x14ac:dyDescent="0.2">
      <c r="A47" s="48"/>
      <c r="B47" s="1156"/>
      <c r="C47" s="1157"/>
      <c r="D47" s="62"/>
      <c r="E47" s="1162" t="s">
        <v>13</v>
      </c>
      <c r="F47" s="1162"/>
      <c r="G47" s="1162"/>
      <c r="H47" s="1162"/>
      <c r="I47" s="1162"/>
      <c r="J47" s="1163"/>
      <c r="K47" s="63" t="s">
        <v>508</v>
      </c>
      <c r="L47" s="64" t="s">
        <v>508</v>
      </c>
      <c r="M47" s="64" t="s">
        <v>508</v>
      </c>
      <c r="N47" s="64" t="s">
        <v>508</v>
      </c>
      <c r="O47" s="65" t="s">
        <v>508</v>
      </c>
      <c r="P47" s="48"/>
      <c r="Q47" s="48"/>
      <c r="R47" s="48"/>
      <c r="S47" s="48"/>
      <c r="T47" s="48"/>
      <c r="U47" s="48"/>
    </row>
    <row r="48" spans="1:21" ht="30.75" customHeight="1" x14ac:dyDescent="0.2">
      <c r="A48" s="48"/>
      <c r="B48" s="1156"/>
      <c r="C48" s="1157"/>
      <c r="D48" s="62"/>
      <c r="E48" s="1162" t="s">
        <v>14</v>
      </c>
      <c r="F48" s="1162"/>
      <c r="G48" s="1162"/>
      <c r="H48" s="1162"/>
      <c r="I48" s="1162"/>
      <c r="J48" s="1163"/>
      <c r="K48" s="63">
        <v>2319</v>
      </c>
      <c r="L48" s="64">
        <v>2291</v>
      </c>
      <c r="M48" s="64">
        <v>1808</v>
      </c>
      <c r="N48" s="64">
        <v>1749</v>
      </c>
      <c r="O48" s="65">
        <v>1842</v>
      </c>
      <c r="P48" s="48"/>
      <c r="Q48" s="48"/>
      <c r="R48" s="48"/>
      <c r="S48" s="48"/>
      <c r="T48" s="48"/>
      <c r="U48" s="48"/>
    </row>
    <row r="49" spans="1:21" ht="30.75" customHeight="1" x14ac:dyDescent="0.2">
      <c r="A49" s="48"/>
      <c r="B49" s="1156"/>
      <c r="C49" s="1157"/>
      <c r="D49" s="62"/>
      <c r="E49" s="1162" t="s">
        <v>15</v>
      </c>
      <c r="F49" s="1162"/>
      <c r="G49" s="1162"/>
      <c r="H49" s="1162"/>
      <c r="I49" s="1162"/>
      <c r="J49" s="1163"/>
      <c r="K49" s="63">
        <v>7</v>
      </c>
      <c r="L49" s="64">
        <v>7</v>
      </c>
      <c r="M49" s="64">
        <v>7</v>
      </c>
      <c r="N49" s="64">
        <v>7</v>
      </c>
      <c r="O49" s="65">
        <v>7</v>
      </c>
      <c r="P49" s="48"/>
      <c r="Q49" s="48"/>
      <c r="R49" s="48"/>
      <c r="S49" s="48"/>
      <c r="T49" s="48"/>
      <c r="U49" s="48"/>
    </row>
    <row r="50" spans="1:21" ht="30.75" customHeight="1" x14ac:dyDescent="0.2">
      <c r="A50" s="48"/>
      <c r="B50" s="1156"/>
      <c r="C50" s="1157"/>
      <c r="D50" s="62"/>
      <c r="E50" s="1162" t="s">
        <v>16</v>
      </c>
      <c r="F50" s="1162"/>
      <c r="G50" s="1162"/>
      <c r="H50" s="1162"/>
      <c r="I50" s="1162"/>
      <c r="J50" s="1163"/>
      <c r="K50" s="63">
        <v>312</v>
      </c>
      <c r="L50" s="64">
        <v>310</v>
      </c>
      <c r="M50" s="64">
        <v>318</v>
      </c>
      <c r="N50" s="64">
        <v>315</v>
      </c>
      <c r="O50" s="65">
        <v>314</v>
      </c>
      <c r="P50" s="48"/>
      <c r="Q50" s="48"/>
      <c r="R50" s="48"/>
      <c r="S50" s="48"/>
      <c r="T50" s="48"/>
      <c r="U50" s="48"/>
    </row>
    <row r="51" spans="1:21" ht="30.75" customHeight="1" x14ac:dyDescent="0.2">
      <c r="A51" s="48"/>
      <c r="B51" s="1158"/>
      <c r="C51" s="1159"/>
      <c r="D51" s="66"/>
      <c r="E51" s="1162" t="s">
        <v>17</v>
      </c>
      <c r="F51" s="1162"/>
      <c r="G51" s="1162"/>
      <c r="H51" s="1162"/>
      <c r="I51" s="1162"/>
      <c r="J51" s="1163"/>
      <c r="K51" s="63" t="s">
        <v>508</v>
      </c>
      <c r="L51" s="64">
        <v>0</v>
      </c>
      <c r="M51" s="64" t="s">
        <v>508</v>
      </c>
      <c r="N51" s="64" t="s">
        <v>508</v>
      </c>
      <c r="O51" s="65" t="s">
        <v>508</v>
      </c>
      <c r="P51" s="48"/>
      <c r="Q51" s="48"/>
      <c r="R51" s="48"/>
      <c r="S51" s="48"/>
      <c r="T51" s="48"/>
      <c r="U51" s="48"/>
    </row>
    <row r="52" spans="1:21" ht="30.75" customHeight="1" x14ac:dyDescent="0.2">
      <c r="A52" s="48"/>
      <c r="B52" s="1164" t="s">
        <v>18</v>
      </c>
      <c r="C52" s="1165"/>
      <c r="D52" s="66"/>
      <c r="E52" s="1162" t="s">
        <v>19</v>
      </c>
      <c r="F52" s="1162"/>
      <c r="G52" s="1162"/>
      <c r="H52" s="1162"/>
      <c r="I52" s="1162"/>
      <c r="J52" s="1163"/>
      <c r="K52" s="63">
        <v>6253</v>
      </c>
      <c r="L52" s="64">
        <v>6140</v>
      </c>
      <c r="M52" s="64">
        <v>5976</v>
      </c>
      <c r="N52" s="64">
        <v>5920</v>
      </c>
      <c r="O52" s="65">
        <v>5894</v>
      </c>
      <c r="P52" s="48"/>
      <c r="Q52" s="48"/>
      <c r="R52" s="48"/>
      <c r="S52" s="48"/>
      <c r="T52" s="48"/>
      <c r="U52" s="48"/>
    </row>
    <row r="53" spans="1:21" ht="30.75" customHeight="1" thickBot="1" x14ac:dyDescent="0.25">
      <c r="A53" s="48"/>
      <c r="B53" s="1166" t="s">
        <v>20</v>
      </c>
      <c r="C53" s="1167"/>
      <c r="D53" s="67"/>
      <c r="E53" s="1168" t="s">
        <v>21</v>
      </c>
      <c r="F53" s="1168"/>
      <c r="G53" s="1168"/>
      <c r="H53" s="1168"/>
      <c r="I53" s="1168"/>
      <c r="J53" s="1169"/>
      <c r="K53" s="68">
        <v>497</v>
      </c>
      <c r="L53" s="69">
        <v>418</v>
      </c>
      <c r="M53" s="69">
        <v>14</v>
      </c>
      <c r="N53" s="69">
        <v>301</v>
      </c>
      <c r="O53" s="70">
        <v>658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70" t="s">
        <v>25</v>
      </c>
      <c r="C58" s="1171"/>
      <c r="D58" s="1176" t="s">
        <v>26</v>
      </c>
      <c r="E58" s="1177"/>
      <c r="F58" s="1177"/>
      <c r="G58" s="1177"/>
      <c r="H58" s="1177"/>
      <c r="I58" s="1177"/>
      <c r="J58" s="1178"/>
      <c r="K58" s="83"/>
      <c r="L58" s="84"/>
      <c r="M58" s="84"/>
      <c r="N58" s="84"/>
      <c r="O58" s="85"/>
    </row>
    <row r="59" spans="1:21" ht="31.5" customHeight="1" x14ac:dyDescent="0.2">
      <c r="B59" s="1172"/>
      <c r="C59" s="1173"/>
      <c r="D59" s="1179" t="s">
        <v>27</v>
      </c>
      <c r="E59" s="1180"/>
      <c r="F59" s="1180"/>
      <c r="G59" s="1180"/>
      <c r="H59" s="1180"/>
      <c r="I59" s="1180"/>
      <c r="J59" s="1181"/>
      <c r="K59" s="86"/>
      <c r="L59" s="87"/>
      <c r="M59" s="87"/>
      <c r="N59" s="87"/>
      <c r="O59" s="88"/>
    </row>
    <row r="60" spans="1:21" ht="31.5" customHeight="1" thickBot="1" x14ac:dyDescent="0.25">
      <c r="B60" s="1174"/>
      <c r="C60" s="1175"/>
      <c r="D60" s="1182" t="s">
        <v>28</v>
      </c>
      <c r="E60" s="1183"/>
      <c r="F60" s="1183"/>
      <c r="G60" s="1183"/>
      <c r="H60" s="1183"/>
      <c r="I60" s="1183"/>
      <c r="J60" s="1184"/>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0pJsJg1ULSA5l1M+MRUKe5Di1yFoJ8KMM8qX6OQL4oYfzvYE+bob1Ea8v/SOXmZW8cCrIPcqRoutUDZgCT/lA==" saltValue="wHpBHavDuNsXnY1wCqdd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550</v>
      </c>
      <c r="J40" s="103" t="s">
        <v>551</v>
      </c>
      <c r="K40" s="103" t="s">
        <v>552</v>
      </c>
      <c r="L40" s="103" t="s">
        <v>553</v>
      </c>
      <c r="M40" s="104" t="s">
        <v>554</v>
      </c>
    </row>
    <row r="41" spans="2:13" ht="27.75" customHeight="1" x14ac:dyDescent="0.2">
      <c r="B41" s="1185" t="s">
        <v>31</v>
      </c>
      <c r="C41" s="1186"/>
      <c r="D41" s="105"/>
      <c r="E41" s="1191" t="s">
        <v>32</v>
      </c>
      <c r="F41" s="1191"/>
      <c r="G41" s="1191"/>
      <c r="H41" s="1192"/>
      <c r="I41" s="355">
        <v>45277</v>
      </c>
      <c r="J41" s="356">
        <v>46832</v>
      </c>
      <c r="K41" s="356">
        <v>47250</v>
      </c>
      <c r="L41" s="356">
        <v>46791</v>
      </c>
      <c r="M41" s="357">
        <v>46780</v>
      </c>
    </row>
    <row r="42" spans="2:13" ht="27.75" customHeight="1" x14ac:dyDescent="0.2">
      <c r="B42" s="1187"/>
      <c r="C42" s="1188"/>
      <c r="D42" s="106"/>
      <c r="E42" s="1193" t="s">
        <v>33</v>
      </c>
      <c r="F42" s="1193"/>
      <c r="G42" s="1193"/>
      <c r="H42" s="1194"/>
      <c r="I42" s="358">
        <v>3366</v>
      </c>
      <c r="J42" s="359">
        <v>2968</v>
      </c>
      <c r="K42" s="359">
        <v>2663</v>
      </c>
      <c r="L42" s="359">
        <v>2219</v>
      </c>
      <c r="M42" s="360">
        <v>1770</v>
      </c>
    </row>
    <row r="43" spans="2:13" ht="27.75" customHeight="1" x14ac:dyDescent="0.2">
      <c r="B43" s="1187"/>
      <c r="C43" s="1188"/>
      <c r="D43" s="106"/>
      <c r="E43" s="1193" t="s">
        <v>34</v>
      </c>
      <c r="F43" s="1193"/>
      <c r="G43" s="1193"/>
      <c r="H43" s="1194"/>
      <c r="I43" s="358">
        <v>32896</v>
      </c>
      <c r="J43" s="359">
        <v>31685</v>
      </c>
      <c r="K43" s="359">
        <v>28825</v>
      </c>
      <c r="L43" s="359">
        <v>25371</v>
      </c>
      <c r="M43" s="360">
        <v>22728</v>
      </c>
    </row>
    <row r="44" spans="2:13" ht="27.75" customHeight="1" x14ac:dyDescent="0.2">
      <c r="B44" s="1187"/>
      <c r="C44" s="1188"/>
      <c r="D44" s="106"/>
      <c r="E44" s="1193" t="s">
        <v>35</v>
      </c>
      <c r="F44" s="1193"/>
      <c r="G44" s="1193"/>
      <c r="H44" s="1194"/>
      <c r="I44" s="358">
        <v>52</v>
      </c>
      <c r="J44" s="359">
        <v>43</v>
      </c>
      <c r="K44" s="359">
        <v>33</v>
      </c>
      <c r="L44" s="359">
        <v>24</v>
      </c>
      <c r="M44" s="360">
        <v>14</v>
      </c>
    </row>
    <row r="45" spans="2:13" ht="27.75" customHeight="1" x14ac:dyDescent="0.2">
      <c r="B45" s="1187"/>
      <c r="C45" s="1188"/>
      <c r="D45" s="106"/>
      <c r="E45" s="1193" t="s">
        <v>36</v>
      </c>
      <c r="F45" s="1193"/>
      <c r="G45" s="1193"/>
      <c r="H45" s="1194"/>
      <c r="I45" s="358">
        <v>9399</v>
      </c>
      <c r="J45" s="359">
        <v>9406</v>
      </c>
      <c r="K45" s="359">
        <v>9637</v>
      </c>
      <c r="L45" s="359">
        <v>9615</v>
      </c>
      <c r="M45" s="360">
        <v>9677</v>
      </c>
    </row>
    <row r="46" spans="2:13" ht="27.75" customHeight="1" x14ac:dyDescent="0.2">
      <c r="B46" s="1187"/>
      <c r="C46" s="1188"/>
      <c r="D46" s="107"/>
      <c r="E46" s="1193" t="s">
        <v>37</v>
      </c>
      <c r="F46" s="1193"/>
      <c r="G46" s="1193"/>
      <c r="H46" s="1194"/>
      <c r="I46" s="358">
        <v>1747</v>
      </c>
      <c r="J46" s="359">
        <v>1280</v>
      </c>
      <c r="K46" s="359">
        <v>869</v>
      </c>
      <c r="L46" s="359">
        <v>1820</v>
      </c>
      <c r="M46" s="360">
        <v>2168</v>
      </c>
    </row>
    <row r="47" spans="2:13" ht="27.75" customHeight="1" x14ac:dyDescent="0.2">
      <c r="B47" s="1187"/>
      <c r="C47" s="1188"/>
      <c r="D47" s="108"/>
      <c r="E47" s="1195" t="s">
        <v>38</v>
      </c>
      <c r="F47" s="1196"/>
      <c r="G47" s="1196"/>
      <c r="H47" s="1197"/>
      <c r="I47" s="358" t="s">
        <v>508</v>
      </c>
      <c r="J47" s="359" t="s">
        <v>508</v>
      </c>
      <c r="K47" s="359" t="s">
        <v>508</v>
      </c>
      <c r="L47" s="359" t="s">
        <v>508</v>
      </c>
      <c r="M47" s="360" t="s">
        <v>508</v>
      </c>
    </row>
    <row r="48" spans="2:13" ht="27.75" customHeight="1" x14ac:dyDescent="0.2">
      <c r="B48" s="1187"/>
      <c r="C48" s="1188"/>
      <c r="D48" s="106"/>
      <c r="E48" s="1193" t="s">
        <v>39</v>
      </c>
      <c r="F48" s="1193"/>
      <c r="G48" s="1193"/>
      <c r="H48" s="1194"/>
      <c r="I48" s="358" t="s">
        <v>508</v>
      </c>
      <c r="J48" s="359" t="s">
        <v>508</v>
      </c>
      <c r="K48" s="359" t="s">
        <v>508</v>
      </c>
      <c r="L48" s="359" t="s">
        <v>508</v>
      </c>
      <c r="M48" s="360" t="s">
        <v>508</v>
      </c>
    </row>
    <row r="49" spans="2:13" ht="27.75" customHeight="1" x14ac:dyDescent="0.2">
      <c r="B49" s="1189"/>
      <c r="C49" s="1190"/>
      <c r="D49" s="106"/>
      <c r="E49" s="1193" t="s">
        <v>40</v>
      </c>
      <c r="F49" s="1193"/>
      <c r="G49" s="1193"/>
      <c r="H49" s="1194"/>
      <c r="I49" s="358" t="s">
        <v>508</v>
      </c>
      <c r="J49" s="359" t="s">
        <v>508</v>
      </c>
      <c r="K49" s="359" t="s">
        <v>508</v>
      </c>
      <c r="L49" s="359" t="s">
        <v>508</v>
      </c>
      <c r="M49" s="360" t="s">
        <v>508</v>
      </c>
    </row>
    <row r="50" spans="2:13" ht="27.75" customHeight="1" x14ac:dyDescent="0.2">
      <c r="B50" s="1198" t="s">
        <v>41</v>
      </c>
      <c r="C50" s="1199"/>
      <c r="D50" s="109"/>
      <c r="E50" s="1193" t="s">
        <v>42</v>
      </c>
      <c r="F50" s="1193"/>
      <c r="G50" s="1193"/>
      <c r="H50" s="1194"/>
      <c r="I50" s="358">
        <v>12992</v>
      </c>
      <c r="J50" s="359">
        <v>12940</v>
      </c>
      <c r="K50" s="359">
        <v>13193</v>
      </c>
      <c r="L50" s="359">
        <v>13870</v>
      </c>
      <c r="M50" s="360">
        <v>15681</v>
      </c>
    </row>
    <row r="51" spans="2:13" ht="27.75" customHeight="1" x14ac:dyDescent="0.2">
      <c r="B51" s="1187"/>
      <c r="C51" s="1188"/>
      <c r="D51" s="106"/>
      <c r="E51" s="1193" t="s">
        <v>43</v>
      </c>
      <c r="F51" s="1193"/>
      <c r="G51" s="1193"/>
      <c r="H51" s="1194"/>
      <c r="I51" s="358">
        <v>18459</v>
      </c>
      <c r="J51" s="359">
        <v>18716</v>
      </c>
      <c r="K51" s="359">
        <v>19611</v>
      </c>
      <c r="L51" s="359">
        <v>19801</v>
      </c>
      <c r="M51" s="360">
        <v>20593</v>
      </c>
    </row>
    <row r="52" spans="2:13" ht="27.75" customHeight="1" x14ac:dyDescent="0.2">
      <c r="B52" s="1189"/>
      <c r="C52" s="1190"/>
      <c r="D52" s="106"/>
      <c r="E52" s="1193" t="s">
        <v>44</v>
      </c>
      <c r="F52" s="1193"/>
      <c r="G52" s="1193"/>
      <c r="H52" s="1194"/>
      <c r="I52" s="358">
        <v>62077</v>
      </c>
      <c r="J52" s="359">
        <v>61398</v>
      </c>
      <c r="K52" s="359">
        <v>60594</v>
      </c>
      <c r="L52" s="359">
        <v>59587</v>
      </c>
      <c r="M52" s="360">
        <v>57773</v>
      </c>
    </row>
    <row r="53" spans="2:13" ht="27.75" customHeight="1" thickBot="1" x14ac:dyDescent="0.25">
      <c r="B53" s="1200" t="s">
        <v>45</v>
      </c>
      <c r="C53" s="1201"/>
      <c r="D53" s="110"/>
      <c r="E53" s="1202" t="s">
        <v>46</v>
      </c>
      <c r="F53" s="1202"/>
      <c r="G53" s="1202"/>
      <c r="H53" s="1203"/>
      <c r="I53" s="361">
        <v>-790</v>
      </c>
      <c r="J53" s="362">
        <v>-841</v>
      </c>
      <c r="K53" s="362">
        <v>-4121</v>
      </c>
      <c r="L53" s="362">
        <v>-7416</v>
      </c>
      <c r="M53" s="363">
        <v>-10910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cytG5LYJL1T5EfRKiaiS7ANjXxHurDc3UiPpmqPqepQo59mzyfVJQsrbtjtSLtEZiFFOnheuZzCVe2tkzKtUOA==" saltValue="YaQ8JkcZxg1YFOWHkMVs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552</v>
      </c>
      <c r="G54" s="119" t="s">
        <v>553</v>
      </c>
      <c r="H54" s="120" t="s">
        <v>554</v>
      </c>
    </row>
    <row r="55" spans="2:8" ht="52.5" customHeight="1" x14ac:dyDescent="0.2">
      <c r="B55" s="121"/>
      <c r="C55" s="1212" t="s">
        <v>49</v>
      </c>
      <c r="D55" s="1212"/>
      <c r="E55" s="1213"/>
      <c r="F55" s="122">
        <v>7859</v>
      </c>
      <c r="G55" s="122">
        <v>8159</v>
      </c>
      <c r="H55" s="123">
        <v>9759</v>
      </c>
    </row>
    <row r="56" spans="2:8" ht="52.5" customHeight="1" x14ac:dyDescent="0.2">
      <c r="B56" s="124"/>
      <c r="C56" s="1214" t="s">
        <v>50</v>
      </c>
      <c r="D56" s="1214"/>
      <c r="E56" s="1215"/>
      <c r="F56" s="125">
        <v>2309</v>
      </c>
      <c r="G56" s="125">
        <v>2309</v>
      </c>
      <c r="H56" s="126">
        <v>2310</v>
      </c>
    </row>
    <row r="57" spans="2:8" ht="53.25" customHeight="1" x14ac:dyDescent="0.2">
      <c r="B57" s="124"/>
      <c r="C57" s="1216" t="s">
        <v>51</v>
      </c>
      <c r="D57" s="1216"/>
      <c r="E57" s="1217"/>
      <c r="F57" s="127">
        <v>1669</v>
      </c>
      <c r="G57" s="127">
        <v>1832</v>
      </c>
      <c r="H57" s="128">
        <v>1895</v>
      </c>
    </row>
    <row r="58" spans="2:8" ht="45.75" customHeight="1" x14ac:dyDescent="0.2">
      <c r="B58" s="129"/>
      <c r="C58" s="1204" t="s">
        <v>574</v>
      </c>
      <c r="D58" s="1205"/>
      <c r="E58" s="1206"/>
      <c r="F58" s="130">
        <v>1311</v>
      </c>
      <c r="G58" s="130">
        <v>1312</v>
      </c>
      <c r="H58" s="131">
        <v>1312</v>
      </c>
    </row>
    <row r="59" spans="2:8" ht="45.75" customHeight="1" x14ac:dyDescent="0.2">
      <c r="B59" s="129"/>
      <c r="C59" s="1204" t="s">
        <v>575</v>
      </c>
      <c r="D59" s="1205"/>
      <c r="E59" s="1206"/>
      <c r="F59" s="130">
        <v>264</v>
      </c>
      <c r="G59" s="130">
        <v>412</v>
      </c>
      <c r="H59" s="131">
        <v>449</v>
      </c>
    </row>
    <row r="60" spans="2:8" ht="45.75" customHeight="1" x14ac:dyDescent="0.2">
      <c r="B60" s="129"/>
      <c r="C60" s="1204" t="s">
        <v>598</v>
      </c>
      <c r="D60" s="1205"/>
      <c r="E60" s="1206"/>
      <c r="F60" s="130">
        <v>25</v>
      </c>
      <c r="G60" s="130">
        <v>40</v>
      </c>
      <c r="H60" s="131">
        <v>54</v>
      </c>
    </row>
    <row r="61" spans="2:8" ht="45.75" customHeight="1" x14ac:dyDescent="0.2">
      <c r="B61" s="129"/>
      <c r="C61" s="1204" t="s">
        <v>576</v>
      </c>
      <c r="D61" s="1205"/>
      <c r="E61" s="1206"/>
      <c r="F61" s="130">
        <v>39</v>
      </c>
      <c r="G61" s="130">
        <v>36</v>
      </c>
      <c r="H61" s="131">
        <v>33</v>
      </c>
    </row>
    <row r="62" spans="2:8" ht="45.75" customHeight="1" thickBot="1" x14ac:dyDescent="0.25">
      <c r="B62" s="132"/>
      <c r="C62" s="1207" t="s">
        <v>599</v>
      </c>
      <c r="D62" s="1208"/>
      <c r="E62" s="1209"/>
      <c r="F62" s="133">
        <v>1</v>
      </c>
      <c r="G62" s="133">
        <v>1</v>
      </c>
      <c r="H62" s="134">
        <v>16</v>
      </c>
    </row>
    <row r="63" spans="2:8" ht="52.5" customHeight="1" thickBot="1" x14ac:dyDescent="0.25">
      <c r="B63" s="135"/>
      <c r="C63" s="1210" t="s">
        <v>52</v>
      </c>
      <c r="D63" s="1210"/>
      <c r="E63" s="1211"/>
      <c r="F63" s="136">
        <v>11837</v>
      </c>
      <c r="G63" s="136">
        <v>12301</v>
      </c>
      <c r="H63" s="137">
        <v>13964</v>
      </c>
    </row>
    <row r="64" spans="2:8" ht="13.2" x14ac:dyDescent="0.2"/>
  </sheetData>
  <sheetProtection algorithmName="SHA-512" hashValue="dcT3O6Ln94Vq/1t2yQcLCe124GXnVkmX5DbxHSL4mxctXK2FA3ke3E5BYopcG0S0s4hYnJPpy78p2o6BVA4xaA==" saltValue="WbiU2qm88pH5zTRrwhSn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547</v>
      </c>
      <c r="G2" s="151"/>
      <c r="H2" s="152"/>
    </row>
    <row r="3" spans="1:8" x14ac:dyDescent="0.2">
      <c r="A3" s="148" t="s">
        <v>540</v>
      </c>
      <c r="B3" s="153"/>
      <c r="C3" s="154"/>
      <c r="D3" s="155">
        <v>34525</v>
      </c>
      <c r="E3" s="156"/>
      <c r="F3" s="157">
        <v>48064</v>
      </c>
      <c r="G3" s="158"/>
      <c r="H3" s="159"/>
    </row>
    <row r="4" spans="1:8" x14ac:dyDescent="0.2">
      <c r="A4" s="160"/>
      <c r="B4" s="161"/>
      <c r="C4" s="162"/>
      <c r="D4" s="163">
        <v>20037</v>
      </c>
      <c r="E4" s="164"/>
      <c r="F4" s="165">
        <v>30373</v>
      </c>
      <c r="G4" s="166"/>
      <c r="H4" s="167"/>
    </row>
    <row r="5" spans="1:8" x14ac:dyDescent="0.2">
      <c r="A5" s="148" t="s">
        <v>542</v>
      </c>
      <c r="B5" s="153"/>
      <c r="C5" s="154"/>
      <c r="D5" s="155">
        <v>37771</v>
      </c>
      <c r="E5" s="156"/>
      <c r="F5" s="157">
        <v>56662</v>
      </c>
      <c r="G5" s="158"/>
      <c r="H5" s="159"/>
    </row>
    <row r="6" spans="1:8" x14ac:dyDescent="0.2">
      <c r="A6" s="160"/>
      <c r="B6" s="161"/>
      <c r="C6" s="162"/>
      <c r="D6" s="163">
        <v>24744</v>
      </c>
      <c r="E6" s="164"/>
      <c r="F6" s="165">
        <v>34709</v>
      </c>
      <c r="G6" s="166"/>
      <c r="H6" s="167"/>
    </row>
    <row r="7" spans="1:8" x14ac:dyDescent="0.2">
      <c r="A7" s="148" t="s">
        <v>543</v>
      </c>
      <c r="B7" s="153"/>
      <c r="C7" s="154"/>
      <c r="D7" s="155">
        <v>27184</v>
      </c>
      <c r="E7" s="156"/>
      <c r="F7" s="157">
        <v>60285</v>
      </c>
      <c r="G7" s="158"/>
      <c r="H7" s="159"/>
    </row>
    <row r="8" spans="1:8" x14ac:dyDescent="0.2">
      <c r="A8" s="160"/>
      <c r="B8" s="161"/>
      <c r="C8" s="162"/>
      <c r="D8" s="163">
        <v>14790</v>
      </c>
      <c r="E8" s="164"/>
      <c r="F8" s="165">
        <v>36445</v>
      </c>
      <c r="G8" s="166"/>
      <c r="H8" s="167"/>
    </row>
    <row r="9" spans="1:8" x14ac:dyDescent="0.2">
      <c r="A9" s="148" t="s">
        <v>544</v>
      </c>
      <c r="B9" s="153"/>
      <c r="C9" s="154"/>
      <c r="D9" s="155">
        <v>27526</v>
      </c>
      <c r="E9" s="156"/>
      <c r="F9" s="157">
        <v>52714</v>
      </c>
      <c r="G9" s="158"/>
      <c r="H9" s="159"/>
    </row>
    <row r="10" spans="1:8" x14ac:dyDescent="0.2">
      <c r="A10" s="160"/>
      <c r="B10" s="161"/>
      <c r="C10" s="162"/>
      <c r="D10" s="163">
        <v>13417</v>
      </c>
      <c r="E10" s="164"/>
      <c r="F10" s="165">
        <v>29032</v>
      </c>
      <c r="G10" s="166"/>
      <c r="H10" s="167"/>
    </row>
    <row r="11" spans="1:8" x14ac:dyDescent="0.2">
      <c r="A11" s="148" t="s">
        <v>545</v>
      </c>
      <c r="B11" s="153"/>
      <c r="C11" s="154"/>
      <c r="D11" s="155">
        <v>42599</v>
      </c>
      <c r="E11" s="156"/>
      <c r="F11" s="157">
        <v>46001</v>
      </c>
      <c r="G11" s="158"/>
      <c r="H11" s="159"/>
    </row>
    <row r="12" spans="1:8" x14ac:dyDescent="0.2">
      <c r="A12" s="160"/>
      <c r="B12" s="161"/>
      <c r="C12" s="168"/>
      <c r="D12" s="163">
        <v>23300</v>
      </c>
      <c r="E12" s="164"/>
      <c r="F12" s="165">
        <v>27974</v>
      </c>
      <c r="G12" s="166"/>
      <c r="H12" s="167"/>
    </row>
    <row r="13" spans="1:8" x14ac:dyDescent="0.2">
      <c r="A13" s="148"/>
      <c r="B13" s="153"/>
      <c r="C13" s="169"/>
      <c r="D13" s="170">
        <v>33921</v>
      </c>
      <c r="E13" s="171"/>
      <c r="F13" s="172">
        <v>52745</v>
      </c>
      <c r="G13" s="173"/>
      <c r="H13" s="159"/>
    </row>
    <row r="14" spans="1:8" x14ac:dyDescent="0.2">
      <c r="A14" s="160"/>
      <c r="B14" s="161"/>
      <c r="C14" s="162"/>
      <c r="D14" s="163">
        <v>19258</v>
      </c>
      <c r="E14" s="164"/>
      <c r="F14" s="165">
        <v>31707</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2.63</v>
      </c>
      <c r="C19" s="174">
        <f>ROUND(VALUE(SUBSTITUTE(実質収支比率等に係る経年分析!G$48,"▲","-")),2)</f>
        <v>1.92</v>
      </c>
      <c r="D19" s="174">
        <f>ROUND(VALUE(SUBSTITUTE(実質収支比率等に係る経年分析!H$48,"▲","-")),2)</f>
        <v>1.53</v>
      </c>
      <c r="E19" s="174">
        <f>ROUND(VALUE(SUBSTITUTE(実質収支比率等に係る経年分析!I$48,"▲","-")),2)</f>
        <v>7.44</v>
      </c>
      <c r="F19" s="174">
        <f>ROUND(VALUE(SUBSTITUTE(実質収支比率等に係る経年分析!J$48,"▲","-")),2)</f>
        <v>2.38</v>
      </c>
    </row>
    <row r="20" spans="1:11" x14ac:dyDescent="0.2">
      <c r="A20" s="174" t="s">
        <v>56</v>
      </c>
      <c r="B20" s="174">
        <f>ROUND(VALUE(SUBSTITUTE(実質収支比率等に係る経年分析!F$47,"▲","-")),2)</f>
        <v>19.48</v>
      </c>
      <c r="C20" s="174">
        <f>ROUND(VALUE(SUBSTITUTE(実質収支比率等に係る経年分析!G$47,"▲","-")),2)</f>
        <v>20.170000000000002</v>
      </c>
      <c r="D20" s="174">
        <f>ROUND(VALUE(SUBSTITUTE(実質収支比率等に係る経年分析!H$47,"▲","-")),2)</f>
        <v>20.059999999999999</v>
      </c>
      <c r="E20" s="174">
        <f>ROUND(VALUE(SUBSTITUTE(実質収支比率等に係る経年分析!I$47,"▲","-")),2)</f>
        <v>19.98</v>
      </c>
      <c r="F20" s="174">
        <f>ROUND(VALUE(SUBSTITUTE(実質収支比率等に係る経年分析!J$47,"▲","-")),2)</f>
        <v>24.53</v>
      </c>
    </row>
    <row r="21" spans="1:11" x14ac:dyDescent="0.2">
      <c r="A21" s="174" t="s">
        <v>57</v>
      </c>
      <c r="B21" s="174">
        <f>IF(ISNUMBER(VALUE(SUBSTITUTE(実質収支比率等に係る経年分析!F$49,"▲","-"))),ROUND(VALUE(SUBSTITUTE(実質収支比率等に係る経年分析!F$49,"▲","-")),2),NA())</f>
        <v>0.28999999999999998</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-0.33</v>
      </c>
      <c r="E21" s="174">
        <f>IF(ISNUMBER(VALUE(SUBSTITUTE(実質収支比率等に係る経年分析!I$49,"▲","-"))),ROUND(VALUE(SUBSTITUTE(実質収支比率等に係る経年分析!I$49,"▲","-")),2),NA())</f>
        <v>5.98</v>
      </c>
      <c r="F21" s="174">
        <f>IF(ISNUMBER(VALUE(SUBSTITUTE(実質収支比率等に係る経年分析!J$49,"▲","-"))),ROUND(VALUE(SUBSTITUTE(実質収支比率等に係る経年分析!J$49,"▲","-")),2),NA())</f>
        <v>-5.26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土地取得事業特別会計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1.1299999999999999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1.0900000000000001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下水道事業会計（農業集落排水事業）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x14ac:dyDescent="0.2">
      <c r="A34" s="175" t="str">
        <f>IF(連結実質赤字比率に係る赤字・黒字の構成分析!C$36="",NA(),連結実質赤字比率に係る赤字・黒字の構成分析!C$36)</f>
        <v>下水道事業会計（公共下水道事業）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2.0499999999999998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9.2899999999999991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9.32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8.9499999999999993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6253</v>
      </c>
      <c r="E42" s="176"/>
      <c r="F42" s="176"/>
      <c r="G42" s="176">
        <f>'実質公債費比率（分子）の構造'!L$52</f>
        <v>6140</v>
      </c>
      <c r="H42" s="176"/>
      <c r="I42" s="176"/>
      <c r="J42" s="176">
        <f>'実質公債費比率（分子）の構造'!M$52</f>
        <v>5976</v>
      </c>
      <c r="K42" s="176"/>
      <c r="L42" s="176"/>
      <c r="M42" s="176">
        <f>'実質公債費比率（分子）の構造'!N$52</f>
        <v>5920</v>
      </c>
      <c r="N42" s="176"/>
      <c r="O42" s="176"/>
      <c r="P42" s="176">
        <f>'実質公債費比率（分子）の構造'!O$52</f>
        <v>5894</v>
      </c>
    </row>
    <row r="43" spans="1:16" x14ac:dyDescent="0.2">
      <c r="A43" s="176" t="s">
        <v>65</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312</v>
      </c>
      <c r="C44" s="176"/>
      <c r="D44" s="176"/>
      <c r="E44" s="176">
        <f>'実質公債費比率（分子）の構造'!L$50</f>
        <v>310</v>
      </c>
      <c r="F44" s="176"/>
      <c r="G44" s="176"/>
      <c r="H44" s="176">
        <f>'実質公債費比率（分子）の構造'!M$50</f>
        <v>318</v>
      </c>
      <c r="I44" s="176"/>
      <c r="J44" s="176"/>
      <c r="K44" s="176">
        <f>'実質公債費比率（分子）の構造'!N$50</f>
        <v>315</v>
      </c>
      <c r="L44" s="176"/>
      <c r="M44" s="176"/>
      <c r="N44" s="176">
        <f>'実質公債費比率（分子）の構造'!O$50</f>
        <v>314</v>
      </c>
      <c r="O44" s="176"/>
      <c r="P44" s="176"/>
    </row>
    <row r="45" spans="1:16" x14ac:dyDescent="0.2">
      <c r="A45" s="176" t="s">
        <v>67</v>
      </c>
      <c r="B45" s="176">
        <f>'実質公債費比率（分子）の構造'!K$49</f>
        <v>7</v>
      </c>
      <c r="C45" s="176"/>
      <c r="D45" s="176"/>
      <c r="E45" s="176">
        <f>'実質公債費比率（分子）の構造'!L$49</f>
        <v>7</v>
      </c>
      <c r="F45" s="176"/>
      <c r="G45" s="176"/>
      <c r="H45" s="176">
        <f>'実質公債費比率（分子）の構造'!M$49</f>
        <v>7</v>
      </c>
      <c r="I45" s="176"/>
      <c r="J45" s="176"/>
      <c r="K45" s="176">
        <f>'実質公債費比率（分子）の構造'!N$49</f>
        <v>7</v>
      </c>
      <c r="L45" s="176"/>
      <c r="M45" s="176"/>
      <c r="N45" s="176">
        <f>'実質公債費比率（分子）の構造'!O$49</f>
        <v>7</v>
      </c>
      <c r="O45" s="176"/>
      <c r="P45" s="176"/>
    </row>
    <row r="46" spans="1:16" x14ac:dyDescent="0.2">
      <c r="A46" s="176" t="s">
        <v>68</v>
      </c>
      <c r="B46" s="176">
        <f>'実質公債費比率（分子）の構造'!K$48</f>
        <v>2319</v>
      </c>
      <c r="C46" s="176"/>
      <c r="D46" s="176"/>
      <c r="E46" s="176">
        <f>'実質公債費比率（分子）の構造'!L$48</f>
        <v>2291</v>
      </c>
      <c r="F46" s="176"/>
      <c r="G46" s="176"/>
      <c r="H46" s="176">
        <f>'実質公債費比率（分子）の構造'!M$48</f>
        <v>1808</v>
      </c>
      <c r="I46" s="176"/>
      <c r="J46" s="176"/>
      <c r="K46" s="176">
        <f>'実質公債費比率（分子）の構造'!N$48</f>
        <v>1749</v>
      </c>
      <c r="L46" s="176"/>
      <c r="M46" s="176"/>
      <c r="N46" s="176">
        <f>'実質公債費比率（分子）の構造'!O$48</f>
        <v>1842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4112</v>
      </c>
      <c r="C49" s="176"/>
      <c r="D49" s="176"/>
      <c r="E49" s="176">
        <f>'実質公債費比率（分子）の構造'!L$45</f>
        <v>3950</v>
      </c>
      <c r="F49" s="176"/>
      <c r="G49" s="176"/>
      <c r="H49" s="176">
        <f>'実質公債費比率（分子）の構造'!M$45</f>
        <v>3857</v>
      </c>
      <c r="I49" s="176"/>
      <c r="J49" s="176"/>
      <c r="K49" s="176">
        <f>'実質公債費比率（分子）の構造'!N$45</f>
        <v>4150</v>
      </c>
      <c r="L49" s="176"/>
      <c r="M49" s="176"/>
      <c r="N49" s="176">
        <f>'実質公債費比率（分子）の構造'!O$45</f>
        <v>4389</v>
      </c>
      <c r="O49" s="176"/>
      <c r="P49" s="176"/>
    </row>
    <row r="50" spans="1:16" x14ac:dyDescent="0.2">
      <c r="A50" s="176" t="s">
        <v>72</v>
      </c>
      <c r="B50" s="176" t="e">
        <f>NA()</f>
        <v>#N/A</v>
      </c>
      <c r="C50" s="176">
        <f>IF(ISNUMBER('実質公債費比率（分子）の構造'!K$53),'実質公債費比率（分子）の構造'!K$53,NA())</f>
        <v>497</v>
      </c>
      <c r="D50" s="176" t="e">
        <f>NA()</f>
        <v>#N/A</v>
      </c>
      <c r="E50" s="176" t="e">
        <f>NA()</f>
        <v>#N/A</v>
      </c>
      <c r="F50" s="176">
        <f>IF(ISNUMBER('実質公債費比率（分子）の構造'!L$53),'実質公債費比率（分子）の構造'!L$53,NA())</f>
        <v>418</v>
      </c>
      <c r="G50" s="176" t="e">
        <f>NA()</f>
        <v>#N/A</v>
      </c>
      <c r="H50" s="176" t="e">
        <f>NA()</f>
        <v>#N/A</v>
      </c>
      <c r="I50" s="176">
        <f>IF(ISNUMBER('実質公債費比率（分子）の構造'!M$53),'実質公債費比率（分子）の構造'!M$53,NA())</f>
        <v>14</v>
      </c>
      <c r="J50" s="176" t="e">
        <f>NA()</f>
        <v>#N/A</v>
      </c>
      <c r="K50" s="176" t="e">
        <f>NA()</f>
        <v>#N/A</v>
      </c>
      <c r="L50" s="176">
        <f>IF(ISNUMBER('実質公債費比率（分子）の構造'!N$53),'実質公債費比率（分子）の構造'!N$53,NA())</f>
        <v>301</v>
      </c>
      <c r="M50" s="176" t="e">
        <f>NA()</f>
        <v>#N/A</v>
      </c>
      <c r="N50" s="176" t="e">
        <f>NA()</f>
        <v>#N/A</v>
      </c>
      <c r="O50" s="176">
        <f>IF(ISNUMBER('実質公債費比率（分子）の構造'!O$53),'実質公債費比率（分子）の構造'!O$53,NA())</f>
        <v>658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62077</v>
      </c>
      <c r="E56" s="175"/>
      <c r="F56" s="175"/>
      <c r="G56" s="175">
        <f>'将来負担比率（分子）の構造'!J$52</f>
        <v>61398</v>
      </c>
      <c r="H56" s="175"/>
      <c r="I56" s="175"/>
      <c r="J56" s="175">
        <f>'将来負担比率（分子）の構造'!K$52</f>
        <v>60594</v>
      </c>
      <c r="K56" s="175"/>
      <c r="L56" s="175"/>
      <c r="M56" s="175">
        <f>'将来負担比率（分子）の構造'!L$52</f>
        <v>59587</v>
      </c>
      <c r="N56" s="175"/>
      <c r="O56" s="175"/>
      <c r="P56" s="175">
        <f>'将来負担比率（分子）の構造'!M$52</f>
        <v>57773</v>
      </c>
    </row>
    <row r="57" spans="1:16" x14ac:dyDescent="0.2">
      <c r="A57" s="175" t="s">
        <v>43</v>
      </c>
      <c r="B57" s="175"/>
      <c r="C57" s="175"/>
      <c r="D57" s="175">
        <f>'将来負担比率（分子）の構造'!I$51</f>
        <v>18459</v>
      </c>
      <c r="E57" s="175"/>
      <c r="F57" s="175"/>
      <c r="G57" s="175">
        <f>'将来負担比率（分子）の構造'!J$51</f>
        <v>18716</v>
      </c>
      <c r="H57" s="175"/>
      <c r="I57" s="175"/>
      <c r="J57" s="175">
        <f>'将来負担比率（分子）の構造'!K$51</f>
        <v>19611</v>
      </c>
      <c r="K57" s="175"/>
      <c r="L57" s="175"/>
      <c r="M57" s="175">
        <f>'将来負担比率（分子）の構造'!L$51</f>
        <v>19801</v>
      </c>
      <c r="N57" s="175"/>
      <c r="O57" s="175"/>
      <c r="P57" s="175">
        <f>'将来負担比率（分子）の構造'!M$51</f>
        <v>20593</v>
      </c>
    </row>
    <row r="58" spans="1:16" x14ac:dyDescent="0.2">
      <c r="A58" s="175" t="s">
        <v>42</v>
      </c>
      <c r="B58" s="175"/>
      <c r="C58" s="175"/>
      <c r="D58" s="175">
        <f>'将来負担比率（分子）の構造'!I$50</f>
        <v>12992</v>
      </c>
      <c r="E58" s="175"/>
      <c r="F58" s="175"/>
      <c r="G58" s="175">
        <f>'将来負担比率（分子）の構造'!J$50</f>
        <v>12940</v>
      </c>
      <c r="H58" s="175"/>
      <c r="I58" s="175"/>
      <c r="J58" s="175">
        <f>'将来負担比率（分子）の構造'!K$50</f>
        <v>13193</v>
      </c>
      <c r="K58" s="175"/>
      <c r="L58" s="175"/>
      <c r="M58" s="175">
        <f>'将来負担比率（分子）の構造'!L$50</f>
        <v>13870</v>
      </c>
      <c r="N58" s="175"/>
      <c r="O58" s="175"/>
      <c r="P58" s="175">
        <f>'将来負担比率（分子）の構造'!M$50</f>
        <v>15681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1747</v>
      </c>
      <c r="C61" s="175"/>
      <c r="D61" s="175"/>
      <c r="E61" s="175">
        <f>'将来負担比率（分子）の構造'!J$46</f>
        <v>1280</v>
      </c>
      <c r="F61" s="175"/>
      <c r="G61" s="175"/>
      <c r="H61" s="175">
        <f>'将来負担比率（分子）の構造'!K$46</f>
        <v>869</v>
      </c>
      <c r="I61" s="175"/>
      <c r="J61" s="175"/>
      <c r="K61" s="175">
        <f>'将来負担比率（分子）の構造'!L$46</f>
        <v>1820</v>
      </c>
      <c r="L61" s="175"/>
      <c r="M61" s="175"/>
      <c r="N61" s="175">
        <f>'将来負担比率（分子）の構造'!M$46</f>
        <v>2168</v>
      </c>
      <c r="O61" s="175"/>
      <c r="P61" s="175"/>
    </row>
    <row r="62" spans="1:16" x14ac:dyDescent="0.2">
      <c r="A62" s="175" t="s">
        <v>36</v>
      </c>
      <c r="B62" s="175">
        <f>'将来負担比率（分子）の構造'!I$45</f>
        <v>9399</v>
      </c>
      <c r="C62" s="175"/>
      <c r="D62" s="175"/>
      <c r="E62" s="175">
        <f>'将来負担比率（分子）の構造'!J$45</f>
        <v>9406</v>
      </c>
      <c r="F62" s="175"/>
      <c r="G62" s="175"/>
      <c r="H62" s="175">
        <f>'将来負担比率（分子）の構造'!K$45</f>
        <v>9637</v>
      </c>
      <c r="I62" s="175"/>
      <c r="J62" s="175"/>
      <c r="K62" s="175">
        <f>'将来負担比率（分子）の構造'!L$45</f>
        <v>9615</v>
      </c>
      <c r="L62" s="175"/>
      <c r="M62" s="175"/>
      <c r="N62" s="175">
        <f>'将来負担比率（分子）の構造'!M$45</f>
        <v>9677</v>
      </c>
      <c r="O62" s="175"/>
      <c r="P62" s="175"/>
    </row>
    <row r="63" spans="1:16" x14ac:dyDescent="0.2">
      <c r="A63" s="175" t="s">
        <v>35</v>
      </c>
      <c r="B63" s="175">
        <f>'将来負担比率（分子）の構造'!I$44</f>
        <v>52</v>
      </c>
      <c r="C63" s="175"/>
      <c r="D63" s="175"/>
      <c r="E63" s="175">
        <f>'将来負担比率（分子）の構造'!J$44</f>
        <v>43</v>
      </c>
      <c r="F63" s="175"/>
      <c r="G63" s="175"/>
      <c r="H63" s="175">
        <f>'将来負担比率（分子）の構造'!K$44</f>
        <v>33</v>
      </c>
      <c r="I63" s="175"/>
      <c r="J63" s="175"/>
      <c r="K63" s="175">
        <f>'将来負担比率（分子）の構造'!L$44</f>
        <v>24</v>
      </c>
      <c r="L63" s="175"/>
      <c r="M63" s="175"/>
      <c r="N63" s="175">
        <f>'将来負担比率（分子）の構造'!M$44</f>
        <v>14</v>
      </c>
      <c r="O63" s="175"/>
      <c r="P63" s="175"/>
    </row>
    <row r="64" spans="1:16" x14ac:dyDescent="0.2">
      <c r="A64" s="175" t="s">
        <v>34</v>
      </c>
      <c r="B64" s="175">
        <f>'将来負担比率（分子）の構造'!I$43</f>
        <v>32896</v>
      </c>
      <c r="C64" s="175"/>
      <c r="D64" s="175"/>
      <c r="E64" s="175">
        <f>'将来負担比率（分子）の構造'!J$43</f>
        <v>31685</v>
      </c>
      <c r="F64" s="175"/>
      <c r="G64" s="175"/>
      <c r="H64" s="175">
        <f>'将来負担比率（分子）の構造'!K$43</f>
        <v>28825</v>
      </c>
      <c r="I64" s="175"/>
      <c r="J64" s="175"/>
      <c r="K64" s="175">
        <f>'将来負担比率（分子）の構造'!L$43</f>
        <v>25371</v>
      </c>
      <c r="L64" s="175"/>
      <c r="M64" s="175"/>
      <c r="N64" s="175">
        <f>'将来負担比率（分子）の構造'!M$43</f>
        <v>22728</v>
      </c>
      <c r="O64" s="175"/>
      <c r="P64" s="175"/>
    </row>
    <row r="65" spans="1:16" x14ac:dyDescent="0.2">
      <c r="A65" s="175" t="s">
        <v>33</v>
      </c>
      <c r="B65" s="175">
        <f>'将来負担比率（分子）の構造'!I$42</f>
        <v>3366</v>
      </c>
      <c r="C65" s="175"/>
      <c r="D65" s="175"/>
      <c r="E65" s="175">
        <f>'将来負担比率（分子）の構造'!J$42</f>
        <v>2968</v>
      </c>
      <c r="F65" s="175"/>
      <c r="G65" s="175"/>
      <c r="H65" s="175">
        <f>'将来負担比率（分子）の構造'!K$42</f>
        <v>2663</v>
      </c>
      <c r="I65" s="175"/>
      <c r="J65" s="175"/>
      <c r="K65" s="175">
        <f>'将来負担比率（分子）の構造'!L$42</f>
        <v>2219</v>
      </c>
      <c r="L65" s="175"/>
      <c r="M65" s="175"/>
      <c r="N65" s="175">
        <f>'将来負担比率（分子）の構造'!M$42</f>
        <v>1770</v>
      </c>
      <c r="O65" s="175"/>
      <c r="P65" s="175"/>
    </row>
    <row r="66" spans="1:16" x14ac:dyDescent="0.2">
      <c r="A66" s="175" t="s">
        <v>32</v>
      </c>
      <c r="B66" s="175">
        <f>'将来負担比率（分子）の構造'!I$41</f>
        <v>45277</v>
      </c>
      <c r="C66" s="175"/>
      <c r="D66" s="175"/>
      <c r="E66" s="175">
        <f>'将来負担比率（分子）の構造'!J$41</f>
        <v>46832</v>
      </c>
      <c r="F66" s="175"/>
      <c r="G66" s="175"/>
      <c r="H66" s="175">
        <f>'将来負担比率（分子）の構造'!K$41</f>
        <v>47250</v>
      </c>
      <c r="I66" s="175"/>
      <c r="J66" s="175"/>
      <c r="K66" s="175">
        <f>'将来負担比率（分子）の構造'!L$41</f>
        <v>46791</v>
      </c>
      <c r="L66" s="175"/>
      <c r="M66" s="175"/>
      <c r="N66" s="175">
        <f>'将来負担比率（分子）の構造'!M$41</f>
        <v>46780</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7859</v>
      </c>
      <c r="C72" s="179">
        <f>基金残高に係る経年分析!G55</f>
        <v>8159</v>
      </c>
      <c r="D72" s="179">
        <f>基金残高に係る経年分析!H55</f>
        <v>9759</v>
      </c>
    </row>
    <row r="73" spans="1:16" x14ac:dyDescent="0.2">
      <c r="A73" s="178" t="s">
        <v>79</v>
      </c>
      <c r="B73" s="179">
        <f>基金残高に係る経年分析!F56</f>
        <v>2309</v>
      </c>
      <c r="C73" s="179">
        <f>基金残高に係る経年分析!G56</f>
        <v>2309</v>
      </c>
      <c r="D73" s="179">
        <f>基金残高に係る経年分析!H56</f>
        <v>2310</v>
      </c>
    </row>
    <row r="74" spans="1:16" x14ac:dyDescent="0.2">
      <c r="A74" s="178" t="s">
        <v>80</v>
      </c>
      <c r="B74" s="179">
        <f>基金残高に係る経年分析!F57</f>
        <v>1669</v>
      </c>
      <c r="C74" s="179">
        <f>基金残高に係る経年分析!G57</f>
        <v>1832</v>
      </c>
      <c r="D74" s="179">
        <f>基金残高に係る経年分析!H57</f>
        <v>1895</v>
      </c>
    </row>
  </sheetData>
  <sheetProtection algorithmName="SHA-512" hashValue="l7tWUL+ooF2JI1pK6baxns8v7GFhcSpTP1Lmko0fP3edztQbVTCRtHyCiBpHu1JAA8PLGcqiPLfHctqL2kGKNw==" saltValue="vcLIF8QnpdKbbbPp2Pcq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29861368</v>
      </c>
      <c r="S5" s="613"/>
      <c r="T5" s="613"/>
      <c r="U5" s="613"/>
      <c r="V5" s="613"/>
      <c r="W5" s="613"/>
      <c r="X5" s="613"/>
      <c r="Y5" s="614"/>
      <c r="Z5" s="615">
        <v>40.6</v>
      </c>
      <c r="AA5" s="615"/>
      <c r="AB5" s="615"/>
      <c r="AC5" s="615"/>
      <c r="AD5" s="616">
        <v>28642862</v>
      </c>
      <c r="AE5" s="616"/>
      <c r="AF5" s="616"/>
      <c r="AG5" s="616"/>
      <c r="AH5" s="616"/>
      <c r="AI5" s="616"/>
      <c r="AJ5" s="616"/>
      <c r="AK5" s="616"/>
      <c r="AL5" s="617">
        <v>71.599999999999994</v>
      </c>
      <c r="AM5" s="618"/>
      <c r="AN5" s="618"/>
      <c r="AO5" s="619"/>
      <c r="AP5" s="609" t="s">
        <v>232</v>
      </c>
      <c r="AQ5" s="610"/>
      <c r="AR5" s="610"/>
      <c r="AS5" s="610"/>
      <c r="AT5" s="610"/>
      <c r="AU5" s="610"/>
      <c r="AV5" s="610"/>
      <c r="AW5" s="610"/>
      <c r="AX5" s="610"/>
      <c r="AY5" s="610"/>
      <c r="AZ5" s="610"/>
      <c r="BA5" s="610"/>
      <c r="BB5" s="610"/>
      <c r="BC5" s="610"/>
      <c r="BD5" s="610"/>
      <c r="BE5" s="610"/>
      <c r="BF5" s="611"/>
      <c r="BG5" s="623">
        <v>28641422</v>
      </c>
      <c r="BH5" s="624"/>
      <c r="BI5" s="624"/>
      <c r="BJ5" s="624"/>
      <c r="BK5" s="624"/>
      <c r="BL5" s="624"/>
      <c r="BM5" s="624"/>
      <c r="BN5" s="625"/>
      <c r="BO5" s="626">
        <v>95.9</v>
      </c>
      <c r="BP5" s="626"/>
      <c r="BQ5" s="626"/>
      <c r="BR5" s="626"/>
      <c r="BS5" s="627">
        <v>182694</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611966</v>
      </c>
      <c r="S6" s="624"/>
      <c r="T6" s="624"/>
      <c r="U6" s="624"/>
      <c r="V6" s="624"/>
      <c r="W6" s="624"/>
      <c r="X6" s="624"/>
      <c r="Y6" s="625"/>
      <c r="Z6" s="626">
        <v>0.8</v>
      </c>
      <c r="AA6" s="626"/>
      <c r="AB6" s="626"/>
      <c r="AC6" s="626"/>
      <c r="AD6" s="627">
        <v>611966</v>
      </c>
      <c r="AE6" s="627"/>
      <c r="AF6" s="627"/>
      <c r="AG6" s="627"/>
      <c r="AH6" s="627"/>
      <c r="AI6" s="627"/>
      <c r="AJ6" s="627"/>
      <c r="AK6" s="627"/>
      <c r="AL6" s="628">
        <v>1.5</v>
      </c>
      <c r="AM6" s="629"/>
      <c r="AN6" s="629"/>
      <c r="AO6" s="630"/>
      <c r="AP6" s="620" t="s">
        <v>237</v>
      </c>
      <c r="AQ6" s="621"/>
      <c r="AR6" s="621"/>
      <c r="AS6" s="621"/>
      <c r="AT6" s="621"/>
      <c r="AU6" s="621"/>
      <c r="AV6" s="621"/>
      <c r="AW6" s="621"/>
      <c r="AX6" s="621"/>
      <c r="AY6" s="621"/>
      <c r="AZ6" s="621"/>
      <c r="BA6" s="621"/>
      <c r="BB6" s="621"/>
      <c r="BC6" s="621"/>
      <c r="BD6" s="621"/>
      <c r="BE6" s="621"/>
      <c r="BF6" s="622"/>
      <c r="BG6" s="623">
        <v>28641422</v>
      </c>
      <c r="BH6" s="624"/>
      <c r="BI6" s="624"/>
      <c r="BJ6" s="624"/>
      <c r="BK6" s="624"/>
      <c r="BL6" s="624"/>
      <c r="BM6" s="624"/>
      <c r="BN6" s="625"/>
      <c r="BO6" s="626">
        <v>95.9</v>
      </c>
      <c r="BP6" s="626"/>
      <c r="BQ6" s="626"/>
      <c r="BR6" s="626"/>
      <c r="BS6" s="627">
        <v>182694</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453172</v>
      </c>
      <c r="CS6" s="624"/>
      <c r="CT6" s="624"/>
      <c r="CU6" s="624"/>
      <c r="CV6" s="624"/>
      <c r="CW6" s="624"/>
      <c r="CX6" s="624"/>
      <c r="CY6" s="625"/>
      <c r="CZ6" s="617">
        <v>0.6</v>
      </c>
      <c r="DA6" s="618"/>
      <c r="DB6" s="618"/>
      <c r="DC6" s="634"/>
      <c r="DD6" s="632" t="s">
        <v>239</v>
      </c>
      <c r="DE6" s="624"/>
      <c r="DF6" s="624"/>
      <c r="DG6" s="624"/>
      <c r="DH6" s="624"/>
      <c r="DI6" s="624"/>
      <c r="DJ6" s="624"/>
      <c r="DK6" s="624"/>
      <c r="DL6" s="624"/>
      <c r="DM6" s="624"/>
      <c r="DN6" s="624"/>
      <c r="DO6" s="624"/>
      <c r="DP6" s="625"/>
      <c r="DQ6" s="632">
        <v>453104</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13346</v>
      </c>
      <c r="S7" s="624"/>
      <c r="T7" s="624"/>
      <c r="U7" s="624"/>
      <c r="V7" s="624"/>
      <c r="W7" s="624"/>
      <c r="X7" s="624"/>
      <c r="Y7" s="625"/>
      <c r="Z7" s="626">
        <v>0</v>
      </c>
      <c r="AA7" s="626"/>
      <c r="AB7" s="626"/>
      <c r="AC7" s="626"/>
      <c r="AD7" s="627">
        <v>13346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13376408</v>
      </c>
      <c r="BH7" s="624"/>
      <c r="BI7" s="624"/>
      <c r="BJ7" s="624"/>
      <c r="BK7" s="624"/>
      <c r="BL7" s="624"/>
      <c r="BM7" s="624"/>
      <c r="BN7" s="625"/>
      <c r="BO7" s="626">
        <v>44.8</v>
      </c>
      <c r="BP7" s="626"/>
      <c r="BQ7" s="626"/>
      <c r="BR7" s="626"/>
      <c r="BS7" s="627">
        <v>182694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6720866</v>
      </c>
      <c r="CS7" s="624"/>
      <c r="CT7" s="624"/>
      <c r="CU7" s="624"/>
      <c r="CV7" s="624"/>
      <c r="CW7" s="624"/>
      <c r="CX7" s="624"/>
      <c r="CY7" s="625"/>
      <c r="CZ7" s="626">
        <v>9.3000000000000007</v>
      </c>
      <c r="DA7" s="626"/>
      <c r="DB7" s="626"/>
      <c r="DC7" s="626"/>
      <c r="DD7" s="632">
        <v>798457</v>
      </c>
      <c r="DE7" s="624"/>
      <c r="DF7" s="624"/>
      <c r="DG7" s="624"/>
      <c r="DH7" s="624"/>
      <c r="DI7" s="624"/>
      <c r="DJ7" s="624"/>
      <c r="DK7" s="624"/>
      <c r="DL7" s="624"/>
      <c r="DM7" s="624"/>
      <c r="DN7" s="624"/>
      <c r="DO7" s="624"/>
      <c r="DP7" s="625"/>
      <c r="DQ7" s="632">
        <v>4864514</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203612</v>
      </c>
      <c r="S8" s="624"/>
      <c r="T8" s="624"/>
      <c r="U8" s="624"/>
      <c r="V8" s="624"/>
      <c r="W8" s="624"/>
      <c r="X8" s="624"/>
      <c r="Y8" s="625"/>
      <c r="Z8" s="626">
        <v>0.3</v>
      </c>
      <c r="AA8" s="626"/>
      <c r="AB8" s="626"/>
      <c r="AC8" s="626"/>
      <c r="AD8" s="627">
        <v>203612</v>
      </c>
      <c r="AE8" s="627"/>
      <c r="AF8" s="627"/>
      <c r="AG8" s="627"/>
      <c r="AH8" s="627"/>
      <c r="AI8" s="627"/>
      <c r="AJ8" s="627"/>
      <c r="AK8" s="627"/>
      <c r="AL8" s="628">
        <v>0.5</v>
      </c>
      <c r="AM8" s="629"/>
      <c r="AN8" s="629"/>
      <c r="AO8" s="630"/>
      <c r="AP8" s="620" t="s">
        <v>244</v>
      </c>
      <c r="AQ8" s="621"/>
      <c r="AR8" s="621"/>
      <c r="AS8" s="621"/>
      <c r="AT8" s="621"/>
      <c r="AU8" s="621"/>
      <c r="AV8" s="621"/>
      <c r="AW8" s="621"/>
      <c r="AX8" s="621"/>
      <c r="AY8" s="621"/>
      <c r="AZ8" s="621"/>
      <c r="BA8" s="621"/>
      <c r="BB8" s="621"/>
      <c r="BC8" s="621"/>
      <c r="BD8" s="621"/>
      <c r="BE8" s="621"/>
      <c r="BF8" s="622"/>
      <c r="BG8" s="623">
        <v>371190</v>
      </c>
      <c r="BH8" s="624"/>
      <c r="BI8" s="624"/>
      <c r="BJ8" s="624"/>
      <c r="BK8" s="624"/>
      <c r="BL8" s="624"/>
      <c r="BM8" s="624"/>
      <c r="BN8" s="625"/>
      <c r="BO8" s="626">
        <v>1.2</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29924796</v>
      </c>
      <c r="CS8" s="624"/>
      <c r="CT8" s="624"/>
      <c r="CU8" s="624"/>
      <c r="CV8" s="624"/>
      <c r="CW8" s="624"/>
      <c r="CX8" s="624"/>
      <c r="CY8" s="625"/>
      <c r="CZ8" s="626">
        <v>41.4</v>
      </c>
      <c r="DA8" s="626"/>
      <c r="DB8" s="626"/>
      <c r="DC8" s="626"/>
      <c r="DD8" s="632">
        <v>713849</v>
      </c>
      <c r="DE8" s="624"/>
      <c r="DF8" s="624"/>
      <c r="DG8" s="624"/>
      <c r="DH8" s="624"/>
      <c r="DI8" s="624"/>
      <c r="DJ8" s="624"/>
      <c r="DK8" s="624"/>
      <c r="DL8" s="624"/>
      <c r="DM8" s="624"/>
      <c r="DN8" s="624"/>
      <c r="DO8" s="624"/>
      <c r="DP8" s="625"/>
      <c r="DQ8" s="632">
        <v>13581556</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147323</v>
      </c>
      <c r="S9" s="624"/>
      <c r="T9" s="624"/>
      <c r="U9" s="624"/>
      <c r="V9" s="624"/>
      <c r="W9" s="624"/>
      <c r="X9" s="624"/>
      <c r="Y9" s="625"/>
      <c r="Z9" s="626">
        <v>0.2</v>
      </c>
      <c r="AA9" s="626"/>
      <c r="AB9" s="626"/>
      <c r="AC9" s="626"/>
      <c r="AD9" s="627">
        <v>147323</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11390381</v>
      </c>
      <c r="BH9" s="624"/>
      <c r="BI9" s="624"/>
      <c r="BJ9" s="624"/>
      <c r="BK9" s="624"/>
      <c r="BL9" s="624"/>
      <c r="BM9" s="624"/>
      <c r="BN9" s="625"/>
      <c r="BO9" s="626">
        <v>38.1</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7084092</v>
      </c>
      <c r="CS9" s="624"/>
      <c r="CT9" s="624"/>
      <c r="CU9" s="624"/>
      <c r="CV9" s="624"/>
      <c r="CW9" s="624"/>
      <c r="CX9" s="624"/>
      <c r="CY9" s="625"/>
      <c r="CZ9" s="626">
        <v>9.8000000000000007</v>
      </c>
      <c r="DA9" s="626"/>
      <c r="DB9" s="626"/>
      <c r="DC9" s="626"/>
      <c r="DD9" s="632">
        <v>469664</v>
      </c>
      <c r="DE9" s="624"/>
      <c r="DF9" s="624"/>
      <c r="DG9" s="624"/>
      <c r="DH9" s="624"/>
      <c r="DI9" s="624"/>
      <c r="DJ9" s="624"/>
      <c r="DK9" s="624"/>
      <c r="DL9" s="624"/>
      <c r="DM9" s="624"/>
      <c r="DN9" s="624"/>
      <c r="DO9" s="624"/>
      <c r="DP9" s="625"/>
      <c r="DQ9" s="632">
        <v>5129876</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181</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514484</v>
      </c>
      <c r="BH10" s="624"/>
      <c r="BI10" s="624"/>
      <c r="BJ10" s="624"/>
      <c r="BK10" s="624"/>
      <c r="BL10" s="624"/>
      <c r="BM10" s="624"/>
      <c r="BN10" s="625"/>
      <c r="BO10" s="626">
        <v>1.7</v>
      </c>
      <c r="BP10" s="626"/>
      <c r="BQ10" s="626"/>
      <c r="BR10" s="626"/>
      <c r="BS10" s="627" t="s">
        <v>129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76226</v>
      </c>
      <c r="CS10" s="624"/>
      <c r="CT10" s="624"/>
      <c r="CU10" s="624"/>
      <c r="CV10" s="624"/>
      <c r="CW10" s="624"/>
      <c r="CX10" s="624"/>
      <c r="CY10" s="625"/>
      <c r="CZ10" s="626">
        <v>0.1</v>
      </c>
      <c r="DA10" s="626"/>
      <c r="DB10" s="626"/>
      <c r="DC10" s="626"/>
      <c r="DD10" s="632" t="s">
        <v>181</v>
      </c>
      <c r="DE10" s="624"/>
      <c r="DF10" s="624"/>
      <c r="DG10" s="624"/>
      <c r="DH10" s="624"/>
      <c r="DI10" s="624"/>
      <c r="DJ10" s="624"/>
      <c r="DK10" s="624"/>
      <c r="DL10" s="624"/>
      <c r="DM10" s="624"/>
      <c r="DN10" s="624"/>
      <c r="DO10" s="624"/>
      <c r="DP10" s="625"/>
      <c r="DQ10" s="632">
        <v>53000</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4898982</v>
      </c>
      <c r="S11" s="624"/>
      <c r="T11" s="624"/>
      <c r="U11" s="624"/>
      <c r="V11" s="624"/>
      <c r="W11" s="624"/>
      <c r="X11" s="624"/>
      <c r="Y11" s="625"/>
      <c r="Z11" s="628">
        <v>6.7</v>
      </c>
      <c r="AA11" s="629"/>
      <c r="AB11" s="629"/>
      <c r="AC11" s="635"/>
      <c r="AD11" s="632">
        <v>4898982</v>
      </c>
      <c r="AE11" s="624"/>
      <c r="AF11" s="624"/>
      <c r="AG11" s="624"/>
      <c r="AH11" s="624"/>
      <c r="AI11" s="624"/>
      <c r="AJ11" s="624"/>
      <c r="AK11" s="625"/>
      <c r="AL11" s="628">
        <v>12.3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1100353</v>
      </c>
      <c r="BH11" s="624"/>
      <c r="BI11" s="624"/>
      <c r="BJ11" s="624"/>
      <c r="BK11" s="624"/>
      <c r="BL11" s="624"/>
      <c r="BM11" s="624"/>
      <c r="BN11" s="625"/>
      <c r="BO11" s="626">
        <v>3.7</v>
      </c>
      <c r="BP11" s="626"/>
      <c r="BQ11" s="626"/>
      <c r="BR11" s="626"/>
      <c r="BS11" s="627">
        <v>182694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1583855</v>
      </c>
      <c r="CS11" s="624"/>
      <c r="CT11" s="624"/>
      <c r="CU11" s="624"/>
      <c r="CV11" s="624"/>
      <c r="CW11" s="624"/>
      <c r="CX11" s="624"/>
      <c r="CY11" s="625"/>
      <c r="CZ11" s="626">
        <v>2.2000000000000002</v>
      </c>
      <c r="DA11" s="626"/>
      <c r="DB11" s="626"/>
      <c r="DC11" s="626"/>
      <c r="DD11" s="632">
        <v>301802</v>
      </c>
      <c r="DE11" s="624"/>
      <c r="DF11" s="624"/>
      <c r="DG11" s="624"/>
      <c r="DH11" s="624"/>
      <c r="DI11" s="624"/>
      <c r="DJ11" s="624"/>
      <c r="DK11" s="624"/>
      <c r="DL11" s="624"/>
      <c r="DM11" s="624"/>
      <c r="DN11" s="624"/>
      <c r="DO11" s="624"/>
      <c r="DP11" s="625"/>
      <c r="DQ11" s="632">
        <v>1265321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84060</v>
      </c>
      <c r="S12" s="624"/>
      <c r="T12" s="624"/>
      <c r="U12" s="624"/>
      <c r="V12" s="624"/>
      <c r="W12" s="624"/>
      <c r="X12" s="624"/>
      <c r="Y12" s="625"/>
      <c r="Z12" s="626">
        <v>0.1</v>
      </c>
      <c r="AA12" s="626"/>
      <c r="AB12" s="626"/>
      <c r="AC12" s="626"/>
      <c r="AD12" s="627">
        <v>84060</v>
      </c>
      <c r="AE12" s="627"/>
      <c r="AF12" s="627"/>
      <c r="AG12" s="627"/>
      <c r="AH12" s="627"/>
      <c r="AI12" s="627"/>
      <c r="AJ12" s="627"/>
      <c r="AK12" s="627"/>
      <c r="AL12" s="628">
        <v>0.2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13095979</v>
      </c>
      <c r="BH12" s="624"/>
      <c r="BI12" s="624"/>
      <c r="BJ12" s="624"/>
      <c r="BK12" s="624"/>
      <c r="BL12" s="624"/>
      <c r="BM12" s="624"/>
      <c r="BN12" s="625"/>
      <c r="BO12" s="626">
        <v>43.9</v>
      </c>
      <c r="BP12" s="626"/>
      <c r="BQ12" s="626"/>
      <c r="BR12" s="626"/>
      <c r="BS12" s="627" t="s">
        <v>181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1779018</v>
      </c>
      <c r="CS12" s="624"/>
      <c r="CT12" s="624"/>
      <c r="CU12" s="624"/>
      <c r="CV12" s="624"/>
      <c r="CW12" s="624"/>
      <c r="CX12" s="624"/>
      <c r="CY12" s="625"/>
      <c r="CZ12" s="626">
        <v>2.5</v>
      </c>
      <c r="DA12" s="626"/>
      <c r="DB12" s="626"/>
      <c r="DC12" s="626"/>
      <c r="DD12" s="632">
        <v>407385</v>
      </c>
      <c r="DE12" s="624"/>
      <c r="DF12" s="624"/>
      <c r="DG12" s="624"/>
      <c r="DH12" s="624"/>
      <c r="DI12" s="624"/>
      <c r="DJ12" s="624"/>
      <c r="DK12" s="624"/>
      <c r="DL12" s="624"/>
      <c r="DM12" s="624"/>
      <c r="DN12" s="624"/>
      <c r="DO12" s="624"/>
      <c r="DP12" s="625"/>
      <c r="DQ12" s="632">
        <v>1482704</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239</v>
      </c>
      <c r="AA13" s="626"/>
      <c r="AB13" s="626"/>
      <c r="AC13" s="626"/>
      <c r="AD13" s="627" t="s">
        <v>129</v>
      </c>
      <c r="AE13" s="627"/>
      <c r="AF13" s="627"/>
      <c r="AG13" s="627"/>
      <c r="AH13" s="627"/>
      <c r="AI13" s="627"/>
      <c r="AJ13" s="627"/>
      <c r="AK13" s="627"/>
      <c r="AL13" s="628" t="s">
        <v>181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13084236</v>
      </c>
      <c r="BH13" s="624"/>
      <c r="BI13" s="624"/>
      <c r="BJ13" s="624"/>
      <c r="BK13" s="624"/>
      <c r="BL13" s="624"/>
      <c r="BM13" s="624"/>
      <c r="BN13" s="625"/>
      <c r="BO13" s="626">
        <v>43.8</v>
      </c>
      <c r="BP13" s="626"/>
      <c r="BQ13" s="626"/>
      <c r="BR13" s="626"/>
      <c r="BS13" s="627" t="s">
        <v>129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8753492</v>
      </c>
      <c r="CS13" s="624"/>
      <c r="CT13" s="624"/>
      <c r="CU13" s="624"/>
      <c r="CV13" s="624"/>
      <c r="CW13" s="624"/>
      <c r="CX13" s="624"/>
      <c r="CY13" s="625"/>
      <c r="CZ13" s="626">
        <v>12.1</v>
      </c>
      <c r="DA13" s="626"/>
      <c r="DB13" s="626"/>
      <c r="DC13" s="626"/>
      <c r="DD13" s="632">
        <v>2837491</v>
      </c>
      <c r="DE13" s="624"/>
      <c r="DF13" s="624"/>
      <c r="DG13" s="624"/>
      <c r="DH13" s="624"/>
      <c r="DI13" s="624"/>
      <c r="DJ13" s="624"/>
      <c r="DK13" s="624"/>
      <c r="DL13" s="624"/>
      <c r="DM13" s="624"/>
      <c r="DN13" s="624"/>
      <c r="DO13" s="624"/>
      <c r="DP13" s="625"/>
      <c r="DQ13" s="632">
        <v>4736953</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1150</v>
      </c>
      <c r="S14" s="624"/>
      <c r="T14" s="624"/>
      <c r="U14" s="624"/>
      <c r="V14" s="624"/>
      <c r="W14" s="624"/>
      <c r="X14" s="624"/>
      <c r="Y14" s="625"/>
      <c r="Z14" s="626">
        <v>0</v>
      </c>
      <c r="AA14" s="626"/>
      <c r="AB14" s="626"/>
      <c r="AC14" s="626"/>
      <c r="AD14" s="627">
        <v>1150</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721387</v>
      </c>
      <c r="BH14" s="624"/>
      <c r="BI14" s="624"/>
      <c r="BJ14" s="624"/>
      <c r="BK14" s="624"/>
      <c r="BL14" s="624"/>
      <c r="BM14" s="624"/>
      <c r="BN14" s="625"/>
      <c r="BO14" s="626">
        <v>2.4</v>
      </c>
      <c r="BP14" s="626"/>
      <c r="BQ14" s="626"/>
      <c r="BR14" s="626"/>
      <c r="BS14" s="627" t="s">
        <v>239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3097882</v>
      </c>
      <c r="CS14" s="624"/>
      <c r="CT14" s="624"/>
      <c r="CU14" s="624"/>
      <c r="CV14" s="624"/>
      <c r="CW14" s="624"/>
      <c r="CX14" s="624"/>
      <c r="CY14" s="625"/>
      <c r="CZ14" s="626">
        <v>4.3</v>
      </c>
      <c r="DA14" s="626"/>
      <c r="DB14" s="626"/>
      <c r="DC14" s="626"/>
      <c r="DD14" s="632">
        <v>759132</v>
      </c>
      <c r="DE14" s="624"/>
      <c r="DF14" s="624"/>
      <c r="DG14" s="624"/>
      <c r="DH14" s="624"/>
      <c r="DI14" s="624"/>
      <c r="DJ14" s="624"/>
      <c r="DK14" s="624"/>
      <c r="DL14" s="624"/>
      <c r="DM14" s="624"/>
      <c r="DN14" s="624"/>
      <c r="DO14" s="624"/>
      <c r="DP14" s="625"/>
      <c r="DQ14" s="632">
        <v>2823313</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181</v>
      </c>
      <c r="AA15" s="626"/>
      <c r="AB15" s="626"/>
      <c r="AC15" s="626"/>
      <c r="AD15" s="627" t="s">
        <v>129</v>
      </c>
      <c r="AE15" s="627"/>
      <c r="AF15" s="627"/>
      <c r="AG15" s="627"/>
      <c r="AH15" s="627"/>
      <c r="AI15" s="627"/>
      <c r="AJ15" s="627"/>
      <c r="AK15" s="627"/>
      <c r="AL15" s="628" t="s">
        <v>239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1447643</v>
      </c>
      <c r="BH15" s="624"/>
      <c r="BI15" s="624"/>
      <c r="BJ15" s="624"/>
      <c r="BK15" s="624"/>
      <c r="BL15" s="624"/>
      <c r="BM15" s="624"/>
      <c r="BN15" s="625"/>
      <c r="BO15" s="626">
        <v>4.8</v>
      </c>
      <c r="BP15" s="626"/>
      <c r="BQ15" s="626"/>
      <c r="BR15" s="626"/>
      <c r="BS15" s="627" t="s">
        <v>129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8226969</v>
      </c>
      <c r="CS15" s="624"/>
      <c r="CT15" s="624"/>
      <c r="CU15" s="624"/>
      <c r="CV15" s="624"/>
      <c r="CW15" s="624"/>
      <c r="CX15" s="624"/>
      <c r="CY15" s="625"/>
      <c r="CZ15" s="626">
        <v>11.4</v>
      </c>
      <c r="DA15" s="626"/>
      <c r="DB15" s="626"/>
      <c r="DC15" s="626"/>
      <c r="DD15" s="632">
        <v>1981291</v>
      </c>
      <c r="DE15" s="624"/>
      <c r="DF15" s="624"/>
      <c r="DG15" s="624"/>
      <c r="DH15" s="624"/>
      <c r="DI15" s="624"/>
      <c r="DJ15" s="624"/>
      <c r="DK15" s="624"/>
      <c r="DL15" s="624"/>
      <c r="DM15" s="624"/>
      <c r="DN15" s="624"/>
      <c r="DO15" s="624"/>
      <c r="DP15" s="625"/>
      <c r="DQ15" s="632">
        <v>5736596</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86567</v>
      </c>
      <c r="S16" s="624"/>
      <c r="T16" s="624"/>
      <c r="U16" s="624"/>
      <c r="V16" s="624"/>
      <c r="W16" s="624"/>
      <c r="X16" s="624"/>
      <c r="Y16" s="625"/>
      <c r="Z16" s="626">
        <v>0.1</v>
      </c>
      <c r="AA16" s="626"/>
      <c r="AB16" s="626"/>
      <c r="AC16" s="626"/>
      <c r="AD16" s="627">
        <v>86567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5</v>
      </c>
      <c r="BH16" s="624"/>
      <c r="BI16" s="624"/>
      <c r="BJ16" s="624"/>
      <c r="BK16" s="624"/>
      <c r="BL16" s="624"/>
      <c r="BM16" s="624"/>
      <c r="BN16" s="625"/>
      <c r="BO16" s="626">
        <v>0</v>
      </c>
      <c r="BP16" s="626"/>
      <c r="BQ16" s="626"/>
      <c r="BR16" s="626"/>
      <c r="BS16" s="627" t="s">
        <v>181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72535</v>
      </c>
      <c r="CS16" s="624"/>
      <c r="CT16" s="624"/>
      <c r="CU16" s="624"/>
      <c r="CV16" s="624"/>
      <c r="CW16" s="624"/>
      <c r="CX16" s="624"/>
      <c r="CY16" s="625"/>
      <c r="CZ16" s="626">
        <v>0.1</v>
      </c>
      <c r="DA16" s="626"/>
      <c r="DB16" s="626"/>
      <c r="DC16" s="626"/>
      <c r="DD16" s="632" t="s">
        <v>181</v>
      </c>
      <c r="DE16" s="624"/>
      <c r="DF16" s="624"/>
      <c r="DG16" s="624"/>
      <c r="DH16" s="624"/>
      <c r="DI16" s="624"/>
      <c r="DJ16" s="624"/>
      <c r="DK16" s="624"/>
      <c r="DL16" s="624"/>
      <c r="DM16" s="624"/>
      <c r="DN16" s="624"/>
      <c r="DO16" s="624"/>
      <c r="DP16" s="625"/>
      <c r="DQ16" s="632">
        <v>69228</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465424</v>
      </c>
      <c r="S17" s="624"/>
      <c r="T17" s="624"/>
      <c r="U17" s="624"/>
      <c r="V17" s="624"/>
      <c r="W17" s="624"/>
      <c r="X17" s="624"/>
      <c r="Y17" s="625"/>
      <c r="Z17" s="626">
        <v>0.6</v>
      </c>
      <c r="AA17" s="626"/>
      <c r="AB17" s="626"/>
      <c r="AC17" s="626"/>
      <c r="AD17" s="627">
        <v>465424</v>
      </c>
      <c r="AE17" s="627"/>
      <c r="AF17" s="627"/>
      <c r="AG17" s="627"/>
      <c r="AH17" s="627"/>
      <c r="AI17" s="627"/>
      <c r="AJ17" s="627"/>
      <c r="AK17" s="627"/>
      <c r="AL17" s="628">
        <v>1.2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4389344</v>
      </c>
      <c r="CS17" s="624"/>
      <c r="CT17" s="624"/>
      <c r="CU17" s="624"/>
      <c r="CV17" s="624"/>
      <c r="CW17" s="624"/>
      <c r="CX17" s="624"/>
      <c r="CY17" s="625"/>
      <c r="CZ17" s="626">
        <v>6.1</v>
      </c>
      <c r="DA17" s="626"/>
      <c r="DB17" s="626"/>
      <c r="DC17" s="626"/>
      <c r="DD17" s="632" t="s">
        <v>239</v>
      </c>
      <c r="DE17" s="624"/>
      <c r="DF17" s="624"/>
      <c r="DG17" s="624"/>
      <c r="DH17" s="624"/>
      <c r="DI17" s="624"/>
      <c r="DJ17" s="624"/>
      <c r="DK17" s="624"/>
      <c r="DL17" s="624"/>
      <c r="DM17" s="624"/>
      <c r="DN17" s="624"/>
      <c r="DO17" s="624"/>
      <c r="DP17" s="625"/>
      <c r="DQ17" s="632">
        <v>4376390</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243407</v>
      </c>
      <c r="S18" s="624"/>
      <c r="T18" s="624"/>
      <c r="U18" s="624"/>
      <c r="V18" s="624"/>
      <c r="W18" s="624"/>
      <c r="X18" s="624"/>
      <c r="Y18" s="625"/>
      <c r="Z18" s="626">
        <v>0.3</v>
      </c>
      <c r="AA18" s="626"/>
      <c r="AB18" s="626"/>
      <c r="AC18" s="626"/>
      <c r="AD18" s="627">
        <v>243407</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100000</v>
      </c>
      <c r="CS18" s="624"/>
      <c r="CT18" s="624"/>
      <c r="CU18" s="624"/>
      <c r="CV18" s="624"/>
      <c r="CW18" s="624"/>
      <c r="CX18" s="624"/>
      <c r="CY18" s="625"/>
      <c r="CZ18" s="626">
        <v>0.1</v>
      </c>
      <c r="DA18" s="626"/>
      <c r="DB18" s="626"/>
      <c r="DC18" s="626"/>
      <c r="DD18" s="632">
        <v>100000</v>
      </c>
      <c r="DE18" s="624"/>
      <c r="DF18" s="624"/>
      <c r="DG18" s="624"/>
      <c r="DH18" s="624"/>
      <c r="DI18" s="624"/>
      <c r="DJ18" s="624"/>
      <c r="DK18" s="624"/>
      <c r="DL18" s="624"/>
      <c r="DM18" s="624"/>
      <c r="DN18" s="624"/>
      <c r="DO18" s="624"/>
      <c r="DP18" s="625"/>
      <c r="DQ18" s="632">
        <v>63758</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228184</v>
      </c>
      <c r="S19" s="624"/>
      <c r="T19" s="624"/>
      <c r="U19" s="624"/>
      <c r="V19" s="624"/>
      <c r="W19" s="624"/>
      <c r="X19" s="624"/>
      <c r="Y19" s="625"/>
      <c r="Z19" s="626">
        <v>0.3</v>
      </c>
      <c r="AA19" s="626"/>
      <c r="AB19" s="626"/>
      <c r="AC19" s="626"/>
      <c r="AD19" s="627">
        <v>228184</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1219946</v>
      </c>
      <c r="BH19" s="624"/>
      <c r="BI19" s="624"/>
      <c r="BJ19" s="624"/>
      <c r="BK19" s="624"/>
      <c r="BL19" s="624"/>
      <c r="BM19" s="624"/>
      <c r="BN19" s="625"/>
      <c r="BO19" s="626">
        <v>4.0999999999999996</v>
      </c>
      <c r="BP19" s="626"/>
      <c r="BQ19" s="626"/>
      <c r="BR19" s="626"/>
      <c r="BS19" s="627" t="s">
        <v>129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129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15223</v>
      </c>
      <c r="S20" s="624"/>
      <c r="T20" s="624"/>
      <c r="U20" s="624"/>
      <c r="V20" s="624"/>
      <c r="W20" s="624"/>
      <c r="X20" s="624"/>
      <c r="Y20" s="625"/>
      <c r="Z20" s="626">
        <v>0</v>
      </c>
      <c r="AA20" s="626"/>
      <c r="AB20" s="626"/>
      <c r="AC20" s="626"/>
      <c r="AD20" s="627">
        <v>15223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1219946</v>
      </c>
      <c r="BH20" s="624"/>
      <c r="BI20" s="624"/>
      <c r="BJ20" s="624"/>
      <c r="BK20" s="624"/>
      <c r="BL20" s="624"/>
      <c r="BM20" s="624"/>
      <c r="BN20" s="625"/>
      <c r="BO20" s="626">
        <v>4.0999999999999996</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72262247</v>
      </c>
      <c r="CS20" s="624"/>
      <c r="CT20" s="624"/>
      <c r="CU20" s="624"/>
      <c r="CV20" s="624"/>
      <c r="CW20" s="624"/>
      <c r="CX20" s="624"/>
      <c r="CY20" s="625"/>
      <c r="CZ20" s="626">
        <v>100</v>
      </c>
      <c r="DA20" s="626"/>
      <c r="DB20" s="626"/>
      <c r="DC20" s="626"/>
      <c r="DD20" s="632">
        <v>8369071</v>
      </c>
      <c r="DE20" s="624"/>
      <c r="DF20" s="624"/>
      <c r="DG20" s="624"/>
      <c r="DH20" s="624"/>
      <c r="DI20" s="624"/>
      <c r="DJ20" s="624"/>
      <c r="DK20" s="624"/>
      <c r="DL20" s="624"/>
      <c r="DM20" s="624"/>
      <c r="DN20" s="624"/>
      <c r="DO20" s="624"/>
      <c r="DP20" s="625"/>
      <c r="DQ20" s="632">
        <v>44636313</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4814942</v>
      </c>
      <c r="S21" s="624"/>
      <c r="T21" s="624"/>
      <c r="U21" s="624"/>
      <c r="V21" s="624"/>
      <c r="W21" s="624"/>
      <c r="X21" s="624"/>
      <c r="Y21" s="625"/>
      <c r="Z21" s="626">
        <v>6.5</v>
      </c>
      <c r="AA21" s="626"/>
      <c r="AB21" s="626"/>
      <c r="AC21" s="626"/>
      <c r="AD21" s="627">
        <v>4321029</v>
      </c>
      <c r="AE21" s="627"/>
      <c r="AF21" s="627"/>
      <c r="AG21" s="627"/>
      <c r="AH21" s="627"/>
      <c r="AI21" s="627"/>
      <c r="AJ21" s="627"/>
      <c r="AK21" s="627"/>
      <c r="AL21" s="628">
        <v>10.8</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1440</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4321029</v>
      </c>
      <c r="S22" s="624"/>
      <c r="T22" s="624"/>
      <c r="U22" s="624"/>
      <c r="V22" s="624"/>
      <c r="W22" s="624"/>
      <c r="X22" s="624"/>
      <c r="Y22" s="625"/>
      <c r="Z22" s="626">
        <v>5.9</v>
      </c>
      <c r="AA22" s="626"/>
      <c r="AB22" s="626"/>
      <c r="AC22" s="626"/>
      <c r="AD22" s="627">
        <v>4321029</v>
      </c>
      <c r="AE22" s="627"/>
      <c r="AF22" s="627"/>
      <c r="AG22" s="627"/>
      <c r="AH22" s="627"/>
      <c r="AI22" s="627"/>
      <c r="AJ22" s="627"/>
      <c r="AK22" s="627"/>
      <c r="AL22" s="628">
        <v>10.8</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493913</v>
      </c>
      <c r="S23" s="624"/>
      <c r="T23" s="624"/>
      <c r="U23" s="624"/>
      <c r="V23" s="624"/>
      <c r="W23" s="624"/>
      <c r="X23" s="624"/>
      <c r="Y23" s="625"/>
      <c r="Z23" s="626">
        <v>0.7</v>
      </c>
      <c r="AA23" s="626"/>
      <c r="AB23" s="626"/>
      <c r="AC23" s="626"/>
      <c r="AD23" s="627" t="s">
        <v>239</v>
      </c>
      <c r="AE23" s="627"/>
      <c r="AF23" s="627"/>
      <c r="AG23" s="627"/>
      <c r="AH23" s="627"/>
      <c r="AI23" s="627"/>
      <c r="AJ23" s="627"/>
      <c r="AK23" s="627"/>
      <c r="AL23" s="628" t="s">
        <v>181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1218506</v>
      </c>
      <c r="BH23" s="624"/>
      <c r="BI23" s="624"/>
      <c r="BJ23" s="624"/>
      <c r="BK23" s="624"/>
      <c r="BL23" s="624"/>
      <c r="BM23" s="624"/>
      <c r="BN23" s="625"/>
      <c r="BO23" s="626">
        <v>4.0999999999999996</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181</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181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181</v>
      </c>
      <c r="BH24" s="624"/>
      <c r="BI24" s="624"/>
      <c r="BJ24" s="624"/>
      <c r="BK24" s="624"/>
      <c r="BL24" s="624"/>
      <c r="BM24" s="624"/>
      <c r="BN24" s="625"/>
      <c r="BO24" s="626" t="s">
        <v>239</v>
      </c>
      <c r="BP24" s="626"/>
      <c r="BQ24" s="626"/>
      <c r="BR24" s="626"/>
      <c r="BS24" s="627" t="s">
        <v>239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37235018</v>
      </c>
      <c r="CS24" s="613"/>
      <c r="CT24" s="613"/>
      <c r="CU24" s="613"/>
      <c r="CV24" s="613"/>
      <c r="CW24" s="613"/>
      <c r="CX24" s="613"/>
      <c r="CY24" s="614"/>
      <c r="CZ24" s="617">
        <v>51.5</v>
      </c>
      <c r="DA24" s="618"/>
      <c r="DB24" s="618"/>
      <c r="DC24" s="634"/>
      <c r="DD24" s="658">
        <v>22236901</v>
      </c>
      <c r="DE24" s="613"/>
      <c r="DF24" s="613"/>
      <c r="DG24" s="613"/>
      <c r="DH24" s="613"/>
      <c r="DI24" s="613"/>
      <c r="DJ24" s="613"/>
      <c r="DK24" s="614"/>
      <c r="DL24" s="658">
        <v>21934299</v>
      </c>
      <c r="DM24" s="613"/>
      <c r="DN24" s="613"/>
      <c r="DO24" s="613"/>
      <c r="DP24" s="613"/>
      <c r="DQ24" s="613"/>
      <c r="DR24" s="613"/>
      <c r="DS24" s="613"/>
      <c r="DT24" s="613"/>
      <c r="DU24" s="613"/>
      <c r="DV24" s="614"/>
      <c r="DW24" s="617">
        <v>53.7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41432147</v>
      </c>
      <c r="S25" s="624"/>
      <c r="T25" s="624"/>
      <c r="U25" s="624"/>
      <c r="V25" s="624"/>
      <c r="W25" s="624"/>
      <c r="X25" s="624"/>
      <c r="Y25" s="625"/>
      <c r="Z25" s="626">
        <v>56.3</v>
      </c>
      <c r="AA25" s="626"/>
      <c r="AB25" s="626"/>
      <c r="AC25" s="626"/>
      <c r="AD25" s="627">
        <v>39719728</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181</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13833810</v>
      </c>
      <c r="CS25" s="655"/>
      <c r="CT25" s="655"/>
      <c r="CU25" s="655"/>
      <c r="CV25" s="655"/>
      <c r="CW25" s="655"/>
      <c r="CX25" s="655"/>
      <c r="CY25" s="656"/>
      <c r="CZ25" s="628">
        <v>19.100000000000001</v>
      </c>
      <c r="DA25" s="653"/>
      <c r="DB25" s="653"/>
      <c r="DC25" s="657"/>
      <c r="DD25" s="632">
        <v>12645478</v>
      </c>
      <c r="DE25" s="655"/>
      <c r="DF25" s="655"/>
      <c r="DG25" s="655"/>
      <c r="DH25" s="655"/>
      <c r="DI25" s="655"/>
      <c r="DJ25" s="655"/>
      <c r="DK25" s="656"/>
      <c r="DL25" s="632">
        <v>12527951</v>
      </c>
      <c r="DM25" s="655"/>
      <c r="DN25" s="655"/>
      <c r="DO25" s="655"/>
      <c r="DP25" s="655"/>
      <c r="DQ25" s="655"/>
      <c r="DR25" s="655"/>
      <c r="DS25" s="655"/>
      <c r="DT25" s="655"/>
      <c r="DU25" s="655"/>
      <c r="DV25" s="656"/>
      <c r="DW25" s="628">
        <v>30.7</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18428</v>
      </c>
      <c r="S26" s="624"/>
      <c r="T26" s="624"/>
      <c r="U26" s="624"/>
      <c r="V26" s="624"/>
      <c r="W26" s="624"/>
      <c r="X26" s="624"/>
      <c r="Y26" s="625"/>
      <c r="Z26" s="626">
        <v>0</v>
      </c>
      <c r="AA26" s="626"/>
      <c r="AB26" s="626"/>
      <c r="AC26" s="626"/>
      <c r="AD26" s="627">
        <v>18428</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9632506</v>
      </c>
      <c r="CS26" s="624"/>
      <c r="CT26" s="624"/>
      <c r="CU26" s="624"/>
      <c r="CV26" s="624"/>
      <c r="CW26" s="624"/>
      <c r="CX26" s="624"/>
      <c r="CY26" s="625"/>
      <c r="CZ26" s="628">
        <v>13.3</v>
      </c>
      <c r="DA26" s="653"/>
      <c r="DB26" s="653"/>
      <c r="DC26" s="657"/>
      <c r="DD26" s="632">
        <v>8685567</v>
      </c>
      <c r="DE26" s="624"/>
      <c r="DF26" s="624"/>
      <c r="DG26" s="624"/>
      <c r="DH26" s="624"/>
      <c r="DI26" s="624"/>
      <c r="DJ26" s="624"/>
      <c r="DK26" s="625"/>
      <c r="DL26" s="632" t="s">
        <v>129</v>
      </c>
      <c r="DM26" s="624"/>
      <c r="DN26" s="624"/>
      <c r="DO26" s="624"/>
      <c r="DP26" s="624"/>
      <c r="DQ26" s="624"/>
      <c r="DR26" s="624"/>
      <c r="DS26" s="624"/>
      <c r="DT26" s="624"/>
      <c r="DU26" s="624"/>
      <c r="DV26" s="625"/>
      <c r="DW26" s="628" t="s">
        <v>239</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340693</v>
      </c>
      <c r="S27" s="624"/>
      <c r="T27" s="624"/>
      <c r="U27" s="624"/>
      <c r="V27" s="624"/>
      <c r="W27" s="624"/>
      <c r="X27" s="624"/>
      <c r="Y27" s="625"/>
      <c r="Z27" s="626">
        <v>0.5</v>
      </c>
      <c r="AA27" s="626"/>
      <c r="AB27" s="626"/>
      <c r="AC27" s="626"/>
      <c r="AD27" s="627">
        <v>2324</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29861368</v>
      </c>
      <c r="BH27" s="624"/>
      <c r="BI27" s="624"/>
      <c r="BJ27" s="624"/>
      <c r="BK27" s="624"/>
      <c r="BL27" s="624"/>
      <c r="BM27" s="624"/>
      <c r="BN27" s="625"/>
      <c r="BO27" s="626">
        <v>100</v>
      </c>
      <c r="BP27" s="626"/>
      <c r="BQ27" s="626"/>
      <c r="BR27" s="626"/>
      <c r="BS27" s="627">
        <v>182694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19011864</v>
      </c>
      <c r="CS27" s="655"/>
      <c r="CT27" s="655"/>
      <c r="CU27" s="655"/>
      <c r="CV27" s="655"/>
      <c r="CW27" s="655"/>
      <c r="CX27" s="655"/>
      <c r="CY27" s="656"/>
      <c r="CZ27" s="628">
        <v>26.3</v>
      </c>
      <c r="DA27" s="653"/>
      <c r="DB27" s="653"/>
      <c r="DC27" s="657"/>
      <c r="DD27" s="632">
        <v>5215033</v>
      </c>
      <c r="DE27" s="655"/>
      <c r="DF27" s="655"/>
      <c r="DG27" s="655"/>
      <c r="DH27" s="655"/>
      <c r="DI27" s="655"/>
      <c r="DJ27" s="655"/>
      <c r="DK27" s="656"/>
      <c r="DL27" s="632">
        <v>5029958</v>
      </c>
      <c r="DM27" s="655"/>
      <c r="DN27" s="655"/>
      <c r="DO27" s="655"/>
      <c r="DP27" s="655"/>
      <c r="DQ27" s="655"/>
      <c r="DR27" s="655"/>
      <c r="DS27" s="655"/>
      <c r="DT27" s="655"/>
      <c r="DU27" s="655"/>
      <c r="DV27" s="656"/>
      <c r="DW27" s="628">
        <v>12.3</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622721</v>
      </c>
      <c r="S28" s="624"/>
      <c r="T28" s="624"/>
      <c r="U28" s="624"/>
      <c r="V28" s="624"/>
      <c r="W28" s="624"/>
      <c r="X28" s="624"/>
      <c r="Y28" s="625"/>
      <c r="Z28" s="626">
        <v>0.8</v>
      </c>
      <c r="AA28" s="626"/>
      <c r="AB28" s="626"/>
      <c r="AC28" s="626"/>
      <c r="AD28" s="627">
        <v>120837</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4389344</v>
      </c>
      <c r="CS28" s="624"/>
      <c r="CT28" s="624"/>
      <c r="CU28" s="624"/>
      <c r="CV28" s="624"/>
      <c r="CW28" s="624"/>
      <c r="CX28" s="624"/>
      <c r="CY28" s="625"/>
      <c r="CZ28" s="628">
        <v>6.1</v>
      </c>
      <c r="DA28" s="653"/>
      <c r="DB28" s="653"/>
      <c r="DC28" s="657"/>
      <c r="DD28" s="632">
        <v>4376390</v>
      </c>
      <c r="DE28" s="624"/>
      <c r="DF28" s="624"/>
      <c r="DG28" s="624"/>
      <c r="DH28" s="624"/>
      <c r="DI28" s="624"/>
      <c r="DJ28" s="624"/>
      <c r="DK28" s="625"/>
      <c r="DL28" s="632">
        <v>4376390</v>
      </c>
      <c r="DM28" s="624"/>
      <c r="DN28" s="624"/>
      <c r="DO28" s="624"/>
      <c r="DP28" s="624"/>
      <c r="DQ28" s="624"/>
      <c r="DR28" s="624"/>
      <c r="DS28" s="624"/>
      <c r="DT28" s="624"/>
      <c r="DU28" s="624"/>
      <c r="DV28" s="625"/>
      <c r="DW28" s="628">
        <v>10.7</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456517</v>
      </c>
      <c r="S29" s="624"/>
      <c r="T29" s="624"/>
      <c r="U29" s="624"/>
      <c r="V29" s="624"/>
      <c r="W29" s="624"/>
      <c r="X29" s="624"/>
      <c r="Y29" s="625"/>
      <c r="Z29" s="626">
        <v>0.6</v>
      </c>
      <c r="AA29" s="626"/>
      <c r="AB29" s="626"/>
      <c r="AC29" s="626"/>
      <c r="AD29" s="627">
        <v>104233</v>
      </c>
      <c r="AE29" s="627"/>
      <c r="AF29" s="627"/>
      <c r="AG29" s="627"/>
      <c r="AH29" s="627"/>
      <c r="AI29" s="627"/>
      <c r="AJ29" s="627"/>
      <c r="AK29" s="627"/>
      <c r="AL29" s="628">
        <v>0.3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71</v>
      </c>
      <c r="CG29" s="621"/>
      <c r="CH29" s="621"/>
      <c r="CI29" s="621"/>
      <c r="CJ29" s="621"/>
      <c r="CK29" s="621"/>
      <c r="CL29" s="621"/>
      <c r="CM29" s="621"/>
      <c r="CN29" s="621"/>
      <c r="CO29" s="621"/>
      <c r="CP29" s="621"/>
      <c r="CQ29" s="622"/>
      <c r="CR29" s="623">
        <v>4389341</v>
      </c>
      <c r="CS29" s="655"/>
      <c r="CT29" s="655"/>
      <c r="CU29" s="655"/>
      <c r="CV29" s="655"/>
      <c r="CW29" s="655"/>
      <c r="CX29" s="655"/>
      <c r="CY29" s="656"/>
      <c r="CZ29" s="628">
        <v>6.1</v>
      </c>
      <c r="DA29" s="653"/>
      <c r="DB29" s="653"/>
      <c r="DC29" s="657"/>
      <c r="DD29" s="632">
        <v>4376387</v>
      </c>
      <c r="DE29" s="655"/>
      <c r="DF29" s="655"/>
      <c r="DG29" s="655"/>
      <c r="DH29" s="655"/>
      <c r="DI29" s="655"/>
      <c r="DJ29" s="655"/>
      <c r="DK29" s="656"/>
      <c r="DL29" s="632">
        <v>4376387</v>
      </c>
      <c r="DM29" s="655"/>
      <c r="DN29" s="655"/>
      <c r="DO29" s="655"/>
      <c r="DP29" s="655"/>
      <c r="DQ29" s="655"/>
      <c r="DR29" s="655"/>
      <c r="DS29" s="655"/>
      <c r="DT29" s="655"/>
      <c r="DU29" s="655"/>
      <c r="DV29" s="656"/>
      <c r="DW29" s="628">
        <v>10.7</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15364628</v>
      </c>
      <c r="S30" s="624"/>
      <c r="T30" s="624"/>
      <c r="U30" s="624"/>
      <c r="V30" s="624"/>
      <c r="W30" s="624"/>
      <c r="X30" s="624"/>
      <c r="Y30" s="625"/>
      <c r="Z30" s="626">
        <v>20.9</v>
      </c>
      <c r="AA30" s="626"/>
      <c r="AB30" s="626"/>
      <c r="AC30" s="626"/>
      <c r="AD30" s="627" t="s">
        <v>129</v>
      </c>
      <c r="AE30" s="627"/>
      <c r="AF30" s="627"/>
      <c r="AG30" s="627"/>
      <c r="AH30" s="627"/>
      <c r="AI30" s="627"/>
      <c r="AJ30" s="627"/>
      <c r="AK30" s="627"/>
      <c r="AL30" s="628" t="s">
        <v>129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4259647</v>
      </c>
      <c r="CS30" s="624"/>
      <c r="CT30" s="624"/>
      <c r="CU30" s="624"/>
      <c r="CV30" s="624"/>
      <c r="CW30" s="624"/>
      <c r="CX30" s="624"/>
      <c r="CY30" s="625"/>
      <c r="CZ30" s="628">
        <v>5.9</v>
      </c>
      <c r="DA30" s="653"/>
      <c r="DB30" s="653"/>
      <c r="DC30" s="657"/>
      <c r="DD30" s="632">
        <v>4248556</v>
      </c>
      <c r="DE30" s="624"/>
      <c r="DF30" s="624"/>
      <c r="DG30" s="624"/>
      <c r="DH30" s="624"/>
      <c r="DI30" s="624"/>
      <c r="DJ30" s="624"/>
      <c r="DK30" s="625"/>
      <c r="DL30" s="632">
        <v>4248556</v>
      </c>
      <c r="DM30" s="624"/>
      <c r="DN30" s="624"/>
      <c r="DO30" s="624"/>
      <c r="DP30" s="624"/>
      <c r="DQ30" s="624"/>
      <c r="DR30" s="624"/>
      <c r="DS30" s="624"/>
      <c r="DT30" s="624"/>
      <c r="DU30" s="624"/>
      <c r="DV30" s="625"/>
      <c r="DW30" s="628">
        <v>10.4</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239</v>
      </c>
      <c r="AE31" s="627"/>
      <c r="AF31" s="627"/>
      <c r="AG31" s="627"/>
      <c r="AH31" s="627"/>
      <c r="AI31" s="627"/>
      <c r="AJ31" s="627"/>
      <c r="AK31" s="627"/>
      <c r="AL31" s="628" t="s">
        <v>239</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99.1</v>
      </c>
      <c r="BH31" s="667"/>
      <c r="BI31" s="667"/>
      <c r="BJ31" s="667"/>
      <c r="BK31" s="667"/>
      <c r="BL31" s="667"/>
      <c r="BM31" s="618">
        <v>97.5</v>
      </c>
      <c r="BN31" s="667"/>
      <c r="BO31" s="667"/>
      <c r="BP31" s="667"/>
      <c r="BQ31" s="668"/>
      <c r="BR31" s="679">
        <v>99.1</v>
      </c>
      <c r="BS31" s="667"/>
      <c r="BT31" s="667"/>
      <c r="BU31" s="667"/>
      <c r="BV31" s="667"/>
      <c r="BW31" s="667"/>
      <c r="BX31" s="618">
        <v>97.1</v>
      </c>
      <c r="BY31" s="667"/>
      <c r="BZ31" s="667"/>
      <c r="CA31" s="667"/>
      <c r="CB31" s="668"/>
      <c r="CD31" s="661"/>
      <c r="CE31" s="662"/>
      <c r="CF31" s="620" t="s">
        <v>317</v>
      </c>
      <c r="CG31" s="621"/>
      <c r="CH31" s="621"/>
      <c r="CI31" s="621"/>
      <c r="CJ31" s="621"/>
      <c r="CK31" s="621"/>
      <c r="CL31" s="621"/>
      <c r="CM31" s="621"/>
      <c r="CN31" s="621"/>
      <c r="CO31" s="621"/>
      <c r="CP31" s="621"/>
      <c r="CQ31" s="622"/>
      <c r="CR31" s="623">
        <v>129694</v>
      </c>
      <c r="CS31" s="655"/>
      <c r="CT31" s="655"/>
      <c r="CU31" s="655"/>
      <c r="CV31" s="655"/>
      <c r="CW31" s="655"/>
      <c r="CX31" s="655"/>
      <c r="CY31" s="656"/>
      <c r="CZ31" s="628">
        <v>0.2</v>
      </c>
      <c r="DA31" s="653"/>
      <c r="DB31" s="653"/>
      <c r="DC31" s="657"/>
      <c r="DD31" s="632">
        <v>127831</v>
      </c>
      <c r="DE31" s="655"/>
      <c r="DF31" s="655"/>
      <c r="DG31" s="655"/>
      <c r="DH31" s="655"/>
      <c r="DI31" s="655"/>
      <c r="DJ31" s="655"/>
      <c r="DK31" s="656"/>
      <c r="DL31" s="632">
        <v>127831</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5279426</v>
      </c>
      <c r="S32" s="624"/>
      <c r="T32" s="624"/>
      <c r="U32" s="624"/>
      <c r="V32" s="624"/>
      <c r="W32" s="624"/>
      <c r="X32" s="624"/>
      <c r="Y32" s="625"/>
      <c r="Z32" s="626">
        <v>7.2</v>
      </c>
      <c r="AA32" s="626"/>
      <c r="AB32" s="626"/>
      <c r="AC32" s="626"/>
      <c r="AD32" s="627" t="s">
        <v>319</v>
      </c>
      <c r="AE32" s="627"/>
      <c r="AF32" s="627"/>
      <c r="AG32" s="627"/>
      <c r="AH32" s="627"/>
      <c r="AI32" s="627"/>
      <c r="AJ32" s="627"/>
      <c r="AK32" s="627"/>
      <c r="AL32" s="628" t="s">
        <v>181</v>
      </c>
      <c r="AM32" s="629"/>
      <c r="AN32" s="629"/>
      <c r="AO32" s="630"/>
      <c r="AP32" s="671"/>
      <c r="AQ32" s="672"/>
      <c r="AR32" s="672"/>
      <c r="AS32" s="672"/>
      <c r="AT32" s="676"/>
      <c r="AU32" s="214" t="s">
        <v>320</v>
      </c>
      <c r="AX32" s="620" t="s">
        <v>321</v>
      </c>
      <c r="AY32" s="621"/>
      <c r="AZ32" s="621"/>
      <c r="BA32" s="621"/>
      <c r="BB32" s="621"/>
      <c r="BC32" s="621"/>
      <c r="BD32" s="621"/>
      <c r="BE32" s="621"/>
      <c r="BF32" s="622"/>
      <c r="BG32" s="680">
        <v>98.9</v>
      </c>
      <c r="BH32" s="655"/>
      <c r="BI32" s="655"/>
      <c r="BJ32" s="655"/>
      <c r="BK32" s="655"/>
      <c r="BL32" s="655"/>
      <c r="BM32" s="629">
        <v>96.9</v>
      </c>
      <c r="BN32" s="655"/>
      <c r="BO32" s="655"/>
      <c r="BP32" s="655"/>
      <c r="BQ32" s="678"/>
      <c r="BR32" s="680">
        <v>98.9</v>
      </c>
      <c r="BS32" s="655"/>
      <c r="BT32" s="655"/>
      <c r="BU32" s="655"/>
      <c r="BV32" s="655"/>
      <c r="BW32" s="655"/>
      <c r="BX32" s="629">
        <v>96.5</v>
      </c>
      <c r="BY32" s="655"/>
      <c r="BZ32" s="655"/>
      <c r="CA32" s="655"/>
      <c r="CB32" s="678"/>
      <c r="CD32" s="663"/>
      <c r="CE32" s="664"/>
      <c r="CF32" s="620" t="s">
        <v>322</v>
      </c>
      <c r="CG32" s="621"/>
      <c r="CH32" s="621"/>
      <c r="CI32" s="621"/>
      <c r="CJ32" s="621"/>
      <c r="CK32" s="621"/>
      <c r="CL32" s="621"/>
      <c r="CM32" s="621"/>
      <c r="CN32" s="621"/>
      <c r="CO32" s="621"/>
      <c r="CP32" s="621"/>
      <c r="CQ32" s="622"/>
      <c r="CR32" s="623">
        <v>3</v>
      </c>
      <c r="CS32" s="624"/>
      <c r="CT32" s="624"/>
      <c r="CU32" s="624"/>
      <c r="CV32" s="624"/>
      <c r="CW32" s="624"/>
      <c r="CX32" s="624"/>
      <c r="CY32" s="625"/>
      <c r="CZ32" s="628">
        <v>0</v>
      </c>
      <c r="DA32" s="653"/>
      <c r="DB32" s="653"/>
      <c r="DC32" s="657"/>
      <c r="DD32" s="632">
        <v>3</v>
      </c>
      <c r="DE32" s="624"/>
      <c r="DF32" s="624"/>
      <c r="DG32" s="624"/>
      <c r="DH32" s="624"/>
      <c r="DI32" s="624"/>
      <c r="DJ32" s="624"/>
      <c r="DK32" s="625"/>
      <c r="DL32" s="632">
        <v>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66940</v>
      </c>
      <c r="S33" s="624"/>
      <c r="T33" s="624"/>
      <c r="U33" s="624"/>
      <c r="V33" s="624"/>
      <c r="W33" s="624"/>
      <c r="X33" s="624"/>
      <c r="Y33" s="625"/>
      <c r="Z33" s="626">
        <v>0.1</v>
      </c>
      <c r="AA33" s="626"/>
      <c r="AB33" s="626"/>
      <c r="AC33" s="626"/>
      <c r="AD33" s="627">
        <v>1191</v>
      </c>
      <c r="AE33" s="627"/>
      <c r="AF33" s="627"/>
      <c r="AG33" s="627"/>
      <c r="AH33" s="627"/>
      <c r="AI33" s="627"/>
      <c r="AJ33" s="627"/>
      <c r="AK33" s="627"/>
      <c r="AL33" s="628">
        <v>0</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99.3</v>
      </c>
      <c r="BH33" s="682"/>
      <c r="BI33" s="682"/>
      <c r="BJ33" s="682"/>
      <c r="BK33" s="682"/>
      <c r="BL33" s="682"/>
      <c r="BM33" s="683">
        <v>98.2</v>
      </c>
      <c r="BN33" s="682"/>
      <c r="BO33" s="682"/>
      <c r="BP33" s="682"/>
      <c r="BQ33" s="684"/>
      <c r="BR33" s="681">
        <v>99.3</v>
      </c>
      <c r="BS33" s="682"/>
      <c r="BT33" s="682"/>
      <c r="BU33" s="682"/>
      <c r="BV33" s="682"/>
      <c r="BW33" s="682"/>
      <c r="BX33" s="683">
        <v>97.9</v>
      </c>
      <c r="BY33" s="682"/>
      <c r="BZ33" s="682"/>
      <c r="CA33" s="682"/>
      <c r="CB33" s="684"/>
      <c r="CD33" s="620" t="s">
        <v>325</v>
      </c>
      <c r="CE33" s="621"/>
      <c r="CF33" s="621"/>
      <c r="CG33" s="621"/>
      <c r="CH33" s="621"/>
      <c r="CI33" s="621"/>
      <c r="CJ33" s="621"/>
      <c r="CK33" s="621"/>
      <c r="CL33" s="621"/>
      <c r="CM33" s="621"/>
      <c r="CN33" s="621"/>
      <c r="CO33" s="621"/>
      <c r="CP33" s="621"/>
      <c r="CQ33" s="622"/>
      <c r="CR33" s="623">
        <v>26585623</v>
      </c>
      <c r="CS33" s="655"/>
      <c r="CT33" s="655"/>
      <c r="CU33" s="655"/>
      <c r="CV33" s="655"/>
      <c r="CW33" s="655"/>
      <c r="CX33" s="655"/>
      <c r="CY33" s="656"/>
      <c r="CZ33" s="628">
        <v>36.799999999999997</v>
      </c>
      <c r="DA33" s="653"/>
      <c r="DB33" s="653"/>
      <c r="DC33" s="657"/>
      <c r="DD33" s="632">
        <v>19416119</v>
      </c>
      <c r="DE33" s="655"/>
      <c r="DF33" s="655"/>
      <c r="DG33" s="655"/>
      <c r="DH33" s="655"/>
      <c r="DI33" s="655"/>
      <c r="DJ33" s="655"/>
      <c r="DK33" s="656"/>
      <c r="DL33" s="632">
        <v>15659954</v>
      </c>
      <c r="DM33" s="655"/>
      <c r="DN33" s="655"/>
      <c r="DO33" s="655"/>
      <c r="DP33" s="655"/>
      <c r="DQ33" s="655"/>
      <c r="DR33" s="655"/>
      <c r="DS33" s="655"/>
      <c r="DT33" s="655"/>
      <c r="DU33" s="655"/>
      <c r="DV33" s="656"/>
      <c r="DW33" s="628">
        <v>38.299999999999997</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311146</v>
      </c>
      <c r="S34" s="624"/>
      <c r="T34" s="624"/>
      <c r="U34" s="624"/>
      <c r="V34" s="624"/>
      <c r="W34" s="624"/>
      <c r="X34" s="624"/>
      <c r="Y34" s="625"/>
      <c r="Z34" s="626">
        <v>0.4</v>
      </c>
      <c r="AA34" s="626"/>
      <c r="AB34" s="626"/>
      <c r="AC34" s="626"/>
      <c r="AD34" s="627" t="s">
        <v>129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10864987</v>
      </c>
      <c r="CS34" s="624"/>
      <c r="CT34" s="624"/>
      <c r="CU34" s="624"/>
      <c r="CV34" s="624"/>
      <c r="CW34" s="624"/>
      <c r="CX34" s="624"/>
      <c r="CY34" s="625"/>
      <c r="CZ34" s="628">
        <v>15</v>
      </c>
      <c r="DA34" s="653"/>
      <c r="DB34" s="653"/>
      <c r="DC34" s="657"/>
      <c r="DD34" s="632">
        <v>7987783</v>
      </c>
      <c r="DE34" s="624"/>
      <c r="DF34" s="624"/>
      <c r="DG34" s="624"/>
      <c r="DH34" s="624"/>
      <c r="DI34" s="624"/>
      <c r="DJ34" s="624"/>
      <c r="DK34" s="625"/>
      <c r="DL34" s="632">
        <v>7590894</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275166</v>
      </c>
      <c r="S35" s="624"/>
      <c r="T35" s="624"/>
      <c r="U35" s="624"/>
      <c r="V35" s="624"/>
      <c r="W35" s="624"/>
      <c r="X35" s="624"/>
      <c r="Y35" s="625"/>
      <c r="Z35" s="626">
        <v>0.4</v>
      </c>
      <c r="AA35" s="626"/>
      <c r="AB35" s="626"/>
      <c r="AC35" s="626"/>
      <c r="AD35" s="627" t="s">
        <v>129</v>
      </c>
      <c r="AE35" s="627"/>
      <c r="AF35" s="627"/>
      <c r="AG35" s="627"/>
      <c r="AH35" s="627"/>
      <c r="AI35" s="627"/>
      <c r="AJ35" s="627"/>
      <c r="AK35" s="627"/>
      <c r="AL35" s="628" t="s">
        <v>181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1335430</v>
      </c>
      <c r="CS35" s="655"/>
      <c r="CT35" s="655"/>
      <c r="CU35" s="655"/>
      <c r="CV35" s="655"/>
      <c r="CW35" s="655"/>
      <c r="CX35" s="655"/>
      <c r="CY35" s="656"/>
      <c r="CZ35" s="628">
        <v>1.8</v>
      </c>
      <c r="DA35" s="653"/>
      <c r="DB35" s="653"/>
      <c r="DC35" s="657"/>
      <c r="DD35" s="632">
        <v>1102551</v>
      </c>
      <c r="DE35" s="655"/>
      <c r="DF35" s="655"/>
      <c r="DG35" s="655"/>
      <c r="DH35" s="655"/>
      <c r="DI35" s="655"/>
      <c r="DJ35" s="655"/>
      <c r="DK35" s="656"/>
      <c r="DL35" s="632">
        <v>1068755</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1848056</v>
      </c>
      <c r="S36" s="624"/>
      <c r="T36" s="624"/>
      <c r="U36" s="624"/>
      <c r="V36" s="624"/>
      <c r="W36" s="624"/>
      <c r="X36" s="624"/>
      <c r="Y36" s="625"/>
      <c r="Z36" s="626">
        <v>2.5</v>
      </c>
      <c r="AA36" s="626"/>
      <c r="AB36" s="626"/>
      <c r="AC36" s="626"/>
      <c r="AD36" s="627" t="s">
        <v>181</v>
      </c>
      <c r="AE36" s="627"/>
      <c r="AF36" s="627"/>
      <c r="AG36" s="627"/>
      <c r="AH36" s="627"/>
      <c r="AI36" s="627"/>
      <c r="AJ36" s="627"/>
      <c r="AK36" s="627"/>
      <c r="AL36" s="628" t="s">
        <v>239</v>
      </c>
      <c r="AM36" s="629"/>
      <c r="AN36" s="629"/>
      <c r="AO36" s="630"/>
      <c r="AP36" s="222"/>
      <c r="AQ36" s="689" t="s">
        <v>333</v>
      </c>
      <c r="AR36" s="690"/>
      <c r="AS36" s="690"/>
      <c r="AT36" s="690"/>
      <c r="AU36" s="690"/>
      <c r="AV36" s="690"/>
      <c r="AW36" s="690"/>
      <c r="AX36" s="690"/>
      <c r="AY36" s="691"/>
      <c r="AZ36" s="612">
        <v>8092594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182680</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6594939</v>
      </c>
      <c r="CS36" s="624"/>
      <c r="CT36" s="624"/>
      <c r="CU36" s="624"/>
      <c r="CV36" s="624"/>
      <c r="CW36" s="624"/>
      <c r="CX36" s="624"/>
      <c r="CY36" s="625"/>
      <c r="CZ36" s="628">
        <v>9.1</v>
      </c>
      <c r="DA36" s="653"/>
      <c r="DB36" s="653"/>
      <c r="DC36" s="657"/>
      <c r="DD36" s="632">
        <v>5252200</v>
      </c>
      <c r="DE36" s="624"/>
      <c r="DF36" s="624"/>
      <c r="DG36" s="624"/>
      <c r="DH36" s="624"/>
      <c r="DI36" s="624"/>
      <c r="DJ36" s="624"/>
      <c r="DK36" s="625"/>
      <c r="DL36" s="632">
        <v>2683802</v>
      </c>
      <c r="DM36" s="624"/>
      <c r="DN36" s="624"/>
      <c r="DO36" s="624"/>
      <c r="DP36" s="624"/>
      <c r="DQ36" s="624"/>
      <c r="DR36" s="624"/>
      <c r="DS36" s="624"/>
      <c r="DT36" s="624"/>
      <c r="DU36" s="624"/>
      <c r="DV36" s="625"/>
      <c r="DW36" s="628">
        <v>6.6</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3300433</v>
      </c>
      <c r="S37" s="624"/>
      <c r="T37" s="624"/>
      <c r="U37" s="624"/>
      <c r="V37" s="624"/>
      <c r="W37" s="624"/>
      <c r="X37" s="624"/>
      <c r="Y37" s="625"/>
      <c r="Z37" s="626">
        <v>4.5</v>
      </c>
      <c r="AA37" s="626"/>
      <c r="AB37" s="626"/>
      <c r="AC37" s="626"/>
      <c r="AD37" s="627">
        <v>20051</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2690522</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134645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161528</v>
      </c>
      <c r="CS37" s="655"/>
      <c r="CT37" s="655"/>
      <c r="CU37" s="655"/>
      <c r="CV37" s="655"/>
      <c r="CW37" s="655"/>
      <c r="CX37" s="655"/>
      <c r="CY37" s="656"/>
      <c r="CZ37" s="628">
        <v>0.2</v>
      </c>
      <c r="DA37" s="653"/>
      <c r="DB37" s="653"/>
      <c r="DC37" s="657"/>
      <c r="DD37" s="632">
        <v>161528</v>
      </c>
      <c r="DE37" s="655"/>
      <c r="DF37" s="655"/>
      <c r="DG37" s="655"/>
      <c r="DH37" s="655"/>
      <c r="DI37" s="655"/>
      <c r="DJ37" s="655"/>
      <c r="DK37" s="656"/>
      <c r="DL37" s="632">
        <v>161528</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4248800</v>
      </c>
      <c r="S38" s="624"/>
      <c r="T38" s="624"/>
      <c r="U38" s="624"/>
      <c r="V38" s="624"/>
      <c r="W38" s="624"/>
      <c r="X38" s="624"/>
      <c r="Y38" s="625"/>
      <c r="Z38" s="626">
        <v>5.8</v>
      </c>
      <c r="AA38" s="626"/>
      <c r="AB38" s="626"/>
      <c r="AC38" s="626"/>
      <c r="AD38" s="627" t="s">
        <v>129</v>
      </c>
      <c r="AE38" s="627"/>
      <c r="AF38" s="627"/>
      <c r="AG38" s="627"/>
      <c r="AH38" s="627"/>
      <c r="AI38" s="627"/>
      <c r="AJ38" s="627"/>
      <c r="AK38" s="627"/>
      <c r="AL38" s="628" t="s">
        <v>239</v>
      </c>
      <c r="AM38" s="629"/>
      <c r="AN38" s="629"/>
      <c r="AO38" s="630"/>
      <c r="AQ38" s="686" t="s">
        <v>341</v>
      </c>
      <c r="AR38" s="687"/>
      <c r="AS38" s="687"/>
      <c r="AT38" s="687"/>
      <c r="AU38" s="687"/>
      <c r="AV38" s="687"/>
      <c r="AW38" s="687"/>
      <c r="AX38" s="687"/>
      <c r="AY38" s="688"/>
      <c r="AZ38" s="623">
        <v>27518</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21853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5374554</v>
      </c>
      <c r="CS38" s="624"/>
      <c r="CT38" s="624"/>
      <c r="CU38" s="624"/>
      <c r="CV38" s="624"/>
      <c r="CW38" s="624"/>
      <c r="CX38" s="624"/>
      <c r="CY38" s="625"/>
      <c r="CZ38" s="628">
        <v>7.4</v>
      </c>
      <c r="DA38" s="653"/>
      <c r="DB38" s="653"/>
      <c r="DC38" s="657"/>
      <c r="DD38" s="632">
        <v>4394921</v>
      </c>
      <c r="DE38" s="624"/>
      <c r="DF38" s="624"/>
      <c r="DG38" s="624"/>
      <c r="DH38" s="624"/>
      <c r="DI38" s="624"/>
      <c r="DJ38" s="624"/>
      <c r="DK38" s="625"/>
      <c r="DL38" s="632">
        <v>4316503</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319</v>
      </c>
      <c r="S39" s="624"/>
      <c r="T39" s="624"/>
      <c r="U39" s="624"/>
      <c r="V39" s="624"/>
      <c r="W39" s="624"/>
      <c r="X39" s="624"/>
      <c r="Y39" s="625"/>
      <c r="Z39" s="626" t="s">
        <v>129</v>
      </c>
      <c r="AA39" s="626"/>
      <c r="AB39" s="626"/>
      <c r="AC39" s="626"/>
      <c r="AD39" s="627" t="s">
        <v>319</v>
      </c>
      <c r="AE39" s="627"/>
      <c r="AF39" s="627"/>
      <c r="AG39" s="627"/>
      <c r="AH39" s="627"/>
      <c r="AI39" s="627"/>
      <c r="AJ39" s="627"/>
      <c r="AK39" s="627"/>
      <c r="AL39" s="628" t="s">
        <v>129</v>
      </c>
      <c r="AM39" s="629"/>
      <c r="AN39" s="629"/>
      <c r="AO39" s="630"/>
      <c r="AQ39" s="686" t="s">
        <v>345</v>
      </c>
      <c r="AR39" s="687"/>
      <c r="AS39" s="687"/>
      <c r="AT39" s="687"/>
      <c r="AU39" s="687"/>
      <c r="AV39" s="687"/>
      <c r="AW39" s="687"/>
      <c r="AX39" s="687"/>
      <c r="AY39" s="688"/>
      <c r="AZ39" s="623" t="s">
        <v>239</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32185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338271</v>
      </c>
      <c r="CS39" s="655"/>
      <c r="CT39" s="655"/>
      <c r="CU39" s="655"/>
      <c r="CV39" s="655"/>
      <c r="CW39" s="655"/>
      <c r="CX39" s="655"/>
      <c r="CY39" s="656"/>
      <c r="CZ39" s="628">
        <v>0.5</v>
      </c>
      <c r="DA39" s="653"/>
      <c r="DB39" s="653"/>
      <c r="DC39" s="657"/>
      <c r="DD39" s="632">
        <v>16222</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856000</v>
      </c>
      <c r="S40" s="624"/>
      <c r="T40" s="624"/>
      <c r="U40" s="624"/>
      <c r="V40" s="624"/>
      <c r="W40" s="624"/>
      <c r="X40" s="624"/>
      <c r="Y40" s="625"/>
      <c r="Z40" s="626">
        <v>1.2</v>
      </c>
      <c r="AA40" s="626"/>
      <c r="AB40" s="626"/>
      <c r="AC40" s="626"/>
      <c r="AD40" s="627" t="s">
        <v>239</v>
      </c>
      <c r="AE40" s="627"/>
      <c r="AF40" s="627"/>
      <c r="AG40" s="627"/>
      <c r="AH40" s="627"/>
      <c r="AI40" s="627"/>
      <c r="AJ40" s="627"/>
      <c r="AK40" s="627"/>
      <c r="AL40" s="628" t="s">
        <v>129</v>
      </c>
      <c r="AM40" s="629"/>
      <c r="AN40" s="629"/>
      <c r="AO40" s="630"/>
      <c r="AQ40" s="686" t="s">
        <v>349</v>
      </c>
      <c r="AR40" s="687"/>
      <c r="AS40" s="687"/>
      <c r="AT40" s="687"/>
      <c r="AU40" s="687"/>
      <c r="AV40" s="687"/>
      <c r="AW40" s="687"/>
      <c r="AX40" s="687"/>
      <c r="AY40" s="688"/>
      <c r="AZ40" s="623" t="s">
        <v>239</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2077442</v>
      </c>
      <c r="CS40" s="624"/>
      <c r="CT40" s="624"/>
      <c r="CU40" s="624"/>
      <c r="CV40" s="624"/>
      <c r="CW40" s="624"/>
      <c r="CX40" s="624"/>
      <c r="CY40" s="625"/>
      <c r="CZ40" s="628">
        <v>2.9</v>
      </c>
      <c r="DA40" s="653"/>
      <c r="DB40" s="653"/>
      <c r="DC40" s="657"/>
      <c r="DD40" s="632">
        <v>662442</v>
      </c>
      <c r="DE40" s="624"/>
      <c r="DF40" s="624"/>
      <c r="DG40" s="624"/>
      <c r="DH40" s="624"/>
      <c r="DI40" s="624"/>
      <c r="DJ40" s="624"/>
      <c r="DK40" s="625"/>
      <c r="DL40" s="632" t="s">
        <v>239</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73565101</v>
      </c>
      <c r="S41" s="696"/>
      <c r="T41" s="696"/>
      <c r="U41" s="696"/>
      <c r="V41" s="696"/>
      <c r="W41" s="696"/>
      <c r="X41" s="696"/>
      <c r="Y41" s="700"/>
      <c r="Z41" s="701">
        <v>100</v>
      </c>
      <c r="AA41" s="701"/>
      <c r="AB41" s="701"/>
      <c r="AC41" s="701"/>
      <c r="AD41" s="702">
        <v>39986792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1227056</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239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181</v>
      </c>
      <c r="CS41" s="655"/>
      <c r="CT41" s="655"/>
      <c r="CU41" s="655"/>
      <c r="CV41" s="655"/>
      <c r="CW41" s="655"/>
      <c r="CX41" s="655"/>
      <c r="CY41" s="656"/>
      <c r="CZ41" s="628" t="s">
        <v>239</v>
      </c>
      <c r="DA41" s="653"/>
      <c r="DB41" s="653"/>
      <c r="DC41" s="657"/>
      <c r="DD41" s="632" t="s">
        <v>239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4147498</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371</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8441606</v>
      </c>
      <c r="CS42" s="655"/>
      <c r="CT42" s="655"/>
      <c r="CU42" s="655"/>
      <c r="CV42" s="655"/>
      <c r="CW42" s="655"/>
      <c r="CX42" s="655"/>
      <c r="CY42" s="656"/>
      <c r="CZ42" s="628">
        <v>11.7</v>
      </c>
      <c r="DA42" s="653"/>
      <c r="DB42" s="653"/>
      <c r="DC42" s="657"/>
      <c r="DD42" s="632">
        <v>2983293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t="s">
        <v>239</v>
      </c>
      <c r="CS43" s="655"/>
      <c r="CT43" s="655"/>
      <c r="CU43" s="655"/>
      <c r="CV43" s="655"/>
      <c r="CW43" s="655"/>
      <c r="CX43" s="655"/>
      <c r="CY43" s="656"/>
      <c r="CZ43" s="628" t="s">
        <v>129</v>
      </c>
      <c r="DA43" s="653"/>
      <c r="DB43" s="653"/>
      <c r="DC43" s="657"/>
      <c r="DD43" s="632" t="s">
        <v>181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8369071</v>
      </c>
      <c r="CS44" s="624"/>
      <c r="CT44" s="624"/>
      <c r="CU44" s="624"/>
      <c r="CV44" s="624"/>
      <c r="CW44" s="624"/>
      <c r="CX44" s="624"/>
      <c r="CY44" s="625"/>
      <c r="CZ44" s="628">
        <v>11.6</v>
      </c>
      <c r="DA44" s="629"/>
      <c r="DB44" s="629"/>
      <c r="DC44" s="635"/>
      <c r="DD44" s="632">
        <v>2914065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3612446</v>
      </c>
      <c r="CS45" s="655"/>
      <c r="CT45" s="655"/>
      <c r="CU45" s="655"/>
      <c r="CV45" s="655"/>
      <c r="CW45" s="655"/>
      <c r="CX45" s="655"/>
      <c r="CY45" s="656"/>
      <c r="CZ45" s="628">
        <v>5</v>
      </c>
      <c r="DA45" s="653"/>
      <c r="DB45" s="653"/>
      <c r="DC45" s="657"/>
      <c r="DD45" s="632">
        <v>486488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4577457</v>
      </c>
      <c r="CS46" s="624"/>
      <c r="CT46" s="624"/>
      <c r="CU46" s="624"/>
      <c r="CV46" s="624"/>
      <c r="CW46" s="624"/>
      <c r="CX46" s="624"/>
      <c r="CY46" s="625"/>
      <c r="CZ46" s="628">
        <v>6.3</v>
      </c>
      <c r="DA46" s="629"/>
      <c r="DB46" s="629"/>
      <c r="DC46" s="635"/>
      <c r="DD46" s="632">
        <v>2404279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72535</v>
      </c>
      <c r="CS47" s="655"/>
      <c r="CT47" s="655"/>
      <c r="CU47" s="655"/>
      <c r="CV47" s="655"/>
      <c r="CW47" s="655"/>
      <c r="CX47" s="655"/>
      <c r="CY47" s="656"/>
      <c r="CZ47" s="628">
        <v>0.1</v>
      </c>
      <c r="DA47" s="653"/>
      <c r="DB47" s="653"/>
      <c r="DC47" s="657"/>
      <c r="DD47" s="632">
        <v>69228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72262247</v>
      </c>
      <c r="CS49" s="682"/>
      <c r="CT49" s="682"/>
      <c r="CU49" s="682"/>
      <c r="CV49" s="682"/>
      <c r="CW49" s="682"/>
      <c r="CX49" s="682"/>
      <c r="CY49" s="711"/>
      <c r="CZ49" s="703">
        <v>100</v>
      </c>
      <c r="DA49" s="712"/>
      <c r="DB49" s="712"/>
      <c r="DC49" s="713"/>
      <c r="DD49" s="714">
        <v>44636313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8YD7bseN8XQc4kMPkZdXe0skeXp/rpDvtb/6iNPkZlosyxNkwr1xVpInSIlKDwQrEZHLCOc+FjWZbarL1Mg+A==" saltValue="9y5R3pSybPcU4Vm6iooNF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73476</v>
      </c>
      <c r="R7" s="753"/>
      <c r="S7" s="753"/>
      <c r="T7" s="753"/>
      <c r="U7" s="753"/>
      <c r="V7" s="753">
        <v>72214</v>
      </c>
      <c r="W7" s="753"/>
      <c r="X7" s="753"/>
      <c r="Y7" s="753"/>
      <c r="Z7" s="753"/>
      <c r="AA7" s="753">
        <v>1262</v>
      </c>
      <c r="AB7" s="753"/>
      <c r="AC7" s="753"/>
      <c r="AD7" s="753"/>
      <c r="AE7" s="754"/>
      <c r="AF7" s="755">
        <v>907</v>
      </c>
      <c r="AG7" s="756"/>
      <c r="AH7" s="756"/>
      <c r="AI7" s="756"/>
      <c r="AJ7" s="757"/>
      <c r="AK7" s="758">
        <v>0</v>
      </c>
      <c r="AL7" s="759"/>
      <c r="AM7" s="759"/>
      <c r="AN7" s="759"/>
      <c r="AO7" s="759"/>
      <c r="AP7" s="759">
        <v>46780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593</v>
      </c>
      <c r="BS7" s="746" t="s">
        <v>594</v>
      </c>
      <c r="BT7" s="747"/>
      <c r="BU7" s="747"/>
      <c r="BV7" s="747"/>
      <c r="BW7" s="747"/>
      <c r="BX7" s="747"/>
      <c r="BY7" s="747"/>
      <c r="BZ7" s="747"/>
      <c r="CA7" s="747"/>
      <c r="CB7" s="747"/>
      <c r="CC7" s="747"/>
      <c r="CD7" s="747"/>
      <c r="CE7" s="747"/>
      <c r="CF7" s="747"/>
      <c r="CG7" s="762"/>
      <c r="CH7" s="743">
        <v>47</v>
      </c>
      <c r="CI7" s="744"/>
      <c r="CJ7" s="744"/>
      <c r="CK7" s="744"/>
      <c r="CL7" s="745"/>
      <c r="CM7" s="743">
        <v>993</v>
      </c>
      <c r="CN7" s="744"/>
      <c r="CO7" s="744"/>
      <c r="CP7" s="744"/>
      <c r="CQ7" s="745"/>
      <c r="CR7" s="743">
        <v>10</v>
      </c>
      <c r="CS7" s="744"/>
      <c r="CT7" s="744"/>
      <c r="CU7" s="744"/>
      <c r="CV7" s="745"/>
      <c r="CW7" s="743" t="s">
        <v>577</v>
      </c>
      <c r="CX7" s="744"/>
      <c r="CY7" s="744"/>
      <c r="CZ7" s="744"/>
      <c r="DA7" s="745"/>
      <c r="DB7" s="743" t="s">
        <v>577</v>
      </c>
      <c r="DC7" s="744"/>
      <c r="DD7" s="744"/>
      <c r="DE7" s="744"/>
      <c r="DF7" s="745"/>
      <c r="DG7" s="743">
        <v>1800</v>
      </c>
      <c r="DH7" s="744"/>
      <c r="DI7" s="744"/>
      <c r="DJ7" s="744"/>
      <c r="DK7" s="745"/>
      <c r="DL7" s="743" t="s">
        <v>597</v>
      </c>
      <c r="DM7" s="744"/>
      <c r="DN7" s="744"/>
      <c r="DO7" s="744"/>
      <c r="DP7" s="745"/>
      <c r="DQ7" s="743">
        <v>2168</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41</v>
      </c>
      <c r="R8" s="784"/>
      <c r="S8" s="784"/>
      <c r="T8" s="784"/>
      <c r="U8" s="784"/>
      <c r="V8" s="784" t="s">
        <v>577</v>
      </c>
      <c r="W8" s="784"/>
      <c r="X8" s="784"/>
      <c r="Y8" s="784"/>
      <c r="Z8" s="784"/>
      <c r="AA8" s="784">
        <v>41</v>
      </c>
      <c r="AB8" s="784"/>
      <c r="AC8" s="784"/>
      <c r="AD8" s="784"/>
      <c r="AE8" s="785"/>
      <c r="AF8" s="786">
        <v>41</v>
      </c>
      <c r="AG8" s="787"/>
      <c r="AH8" s="787"/>
      <c r="AI8" s="787"/>
      <c r="AJ8" s="788"/>
      <c r="AK8" s="769" t="s">
        <v>577</v>
      </c>
      <c r="AL8" s="770"/>
      <c r="AM8" s="770"/>
      <c r="AN8" s="770"/>
      <c r="AO8" s="770"/>
      <c r="AP8" s="770" t="s">
        <v>578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-2</v>
      </c>
      <c r="CI8" s="777"/>
      <c r="CJ8" s="777"/>
      <c r="CK8" s="777"/>
      <c r="CL8" s="778"/>
      <c r="CM8" s="776">
        <v>71</v>
      </c>
      <c r="CN8" s="777"/>
      <c r="CO8" s="777"/>
      <c r="CP8" s="777"/>
      <c r="CQ8" s="778"/>
      <c r="CR8" s="776">
        <v>50</v>
      </c>
      <c r="CS8" s="777"/>
      <c r="CT8" s="777"/>
      <c r="CU8" s="777"/>
      <c r="CV8" s="778"/>
      <c r="CW8" s="776">
        <v>37</v>
      </c>
      <c r="CX8" s="777"/>
      <c r="CY8" s="777"/>
      <c r="CZ8" s="777"/>
      <c r="DA8" s="778"/>
      <c r="DB8" s="776" t="s">
        <v>508</v>
      </c>
      <c r="DC8" s="777"/>
      <c r="DD8" s="777"/>
      <c r="DE8" s="777"/>
      <c r="DF8" s="778"/>
      <c r="DG8" s="776" t="s">
        <v>508</v>
      </c>
      <c r="DH8" s="777"/>
      <c r="DI8" s="777"/>
      <c r="DJ8" s="777"/>
      <c r="DK8" s="778"/>
      <c r="DL8" s="776" t="s">
        <v>508</v>
      </c>
      <c r="DM8" s="777"/>
      <c r="DN8" s="777"/>
      <c r="DO8" s="777"/>
      <c r="DP8" s="778"/>
      <c r="DQ8" s="776" t="s">
        <v>508</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596</v>
      </c>
      <c r="BT9" s="774"/>
      <c r="BU9" s="774"/>
      <c r="BV9" s="774"/>
      <c r="BW9" s="774"/>
      <c r="BX9" s="774"/>
      <c r="BY9" s="774"/>
      <c r="BZ9" s="774"/>
      <c r="CA9" s="774"/>
      <c r="CB9" s="774"/>
      <c r="CC9" s="774"/>
      <c r="CD9" s="774"/>
      <c r="CE9" s="774"/>
      <c r="CF9" s="774"/>
      <c r="CG9" s="775"/>
      <c r="CH9" s="776" t="s">
        <v>508</v>
      </c>
      <c r="CI9" s="777"/>
      <c r="CJ9" s="777"/>
      <c r="CK9" s="777"/>
      <c r="CL9" s="778"/>
      <c r="CM9" s="776">
        <v>159</v>
      </c>
      <c r="CN9" s="777"/>
      <c r="CO9" s="777"/>
      <c r="CP9" s="777"/>
      <c r="CQ9" s="778"/>
      <c r="CR9" s="776">
        <v>150</v>
      </c>
      <c r="CS9" s="777"/>
      <c r="CT9" s="777"/>
      <c r="CU9" s="777"/>
      <c r="CV9" s="778"/>
      <c r="CW9" s="776">
        <v>22</v>
      </c>
      <c r="CX9" s="777"/>
      <c r="CY9" s="777"/>
      <c r="CZ9" s="777"/>
      <c r="DA9" s="778"/>
      <c r="DB9" s="776" t="s">
        <v>508</v>
      </c>
      <c r="DC9" s="777"/>
      <c r="DD9" s="777"/>
      <c r="DE9" s="777"/>
      <c r="DF9" s="778"/>
      <c r="DG9" s="776" t="s">
        <v>508</v>
      </c>
      <c r="DH9" s="777"/>
      <c r="DI9" s="777"/>
      <c r="DJ9" s="777"/>
      <c r="DK9" s="778"/>
      <c r="DL9" s="776" t="s">
        <v>508</v>
      </c>
      <c r="DM9" s="777"/>
      <c r="DN9" s="777"/>
      <c r="DO9" s="777"/>
      <c r="DP9" s="778"/>
      <c r="DQ9" s="776" t="s">
        <v>508</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802"/>
      <c r="R22" s="803"/>
      <c r="S22" s="803"/>
      <c r="T22" s="803"/>
      <c r="U22" s="803"/>
      <c r="V22" s="803"/>
      <c r="W22" s="803"/>
      <c r="X22" s="803"/>
      <c r="Y22" s="803"/>
      <c r="Z22" s="803"/>
      <c r="AA22" s="803"/>
      <c r="AB22" s="803"/>
      <c r="AC22" s="803"/>
      <c r="AD22" s="803"/>
      <c r="AE22" s="804"/>
      <c r="AF22" s="786"/>
      <c r="AG22" s="787"/>
      <c r="AH22" s="787"/>
      <c r="AI22" s="787"/>
      <c r="AJ22" s="788"/>
      <c r="AK22" s="805"/>
      <c r="AL22" s="806"/>
      <c r="AM22" s="806"/>
      <c r="AN22" s="806"/>
      <c r="AO22" s="806"/>
      <c r="AP22" s="806"/>
      <c r="AQ22" s="806"/>
      <c r="AR22" s="806"/>
      <c r="AS22" s="806"/>
      <c r="AT22" s="806"/>
      <c r="AU22" s="807"/>
      <c r="AV22" s="807"/>
      <c r="AW22" s="807"/>
      <c r="AX22" s="807"/>
      <c r="AY22" s="808"/>
      <c r="AZ22" s="809" t="s">
        <v>394</v>
      </c>
      <c r="BA22" s="809"/>
      <c r="BB22" s="809"/>
      <c r="BC22" s="809"/>
      <c r="BD22" s="810"/>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73514</v>
      </c>
      <c r="R23" s="793"/>
      <c r="S23" s="793"/>
      <c r="T23" s="793"/>
      <c r="U23" s="793"/>
      <c r="V23" s="794">
        <v>72211</v>
      </c>
      <c r="W23" s="795"/>
      <c r="X23" s="795"/>
      <c r="Y23" s="795"/>
      <c r="Z23" s="796"/>
      <c r="AA23" s="794">
        <f>AA7+AA8</f>
        <v>1303</v>
      </c>
      <c r="AB23" s="795"/>
      <c r="AC23" s="795"/>
      <c r="AD23" s="795"/>
      <c r="AE23" s="797"/>
      <c r="AF23" s="798">
        <v>948</v>
      </c>
      <c r="AG23" s="793"/>
      <c r="AH23" s="793"/>
      <c r="AI23" s="793"/>
      <c r="AJ23" s="799"/>
      <c r="AK23" s="800"/>
      <c r="AL23" s="801"/>
      <c r="AM23" s="801"/>
      <c r="AN23" s="801"/>
      <c r="AO23" s="801"/>
      <c r="AP23" s="793">
        <v>46780</v>
      </c>
      <c r="AQ23" s="793"/>
      <c r="AR23" s="793"/>
      <c r="AS23" s="793"/>
      <c r="AT23" s="793"/>
      <c r="AU23" s="812"/>
      <c r="AV23" s="812"/>
      <c r="AW23" s="812"/>
      <c r="AX23" s="812"/>
      <c r="AY23" s="813"/>
      <c r="AZ23" s="814" t="s">
        <v>129</v>
      </c>
      <c r="BA23" s="795"/>
      <c r="BB23" s="795"/>
      <c r="BC23" s="795"/>
      <c r="BD23" s="797"/>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11" t="s">
        <v>397</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5" t="s">
        <v>402</v>
      </c>
      <c r="AG26" s="816"/>
      <c r="AH26" s="816"/>
      <c r="AI26" s="816"/>
      <c r="AJ26" s="817"/>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3">
        <v>17141</v>
      </c>
      <c r="R28" s="824"/>
      <c r="S28" s="824"/>
      <c r="T28" s="824"/>
      <c r="U28" s="824"/>
      <c r="V28" s="824">
        <v>16958</v>
      </c>
      <c r="W28" s="824"/>
      <c r="X28" s="824"/>
      <c r="Y28" s="824"/>
      <c r="Z28" s="824"/>
      <c r="AA28" s="824">
        <v>183</v>
      </c>
      <c r="AB28" s="824"/>
      <c r="AC28" s="824"/>
      <c r="AD28" s="824"/>
      <c r="AE28" s="825"/>
      <c r="AF28" s="826">
        <v>183</v>
      </c>
      <c r="AG28" s="824"/>
      <c r="AH28" s="824"/>
      <c r="AI28" s="824"/>
      <c r="AJ28" s="827"/>
      <c r="AK28" s="828">
        <v>1226</v>
      </c>
      <c r="AL28" s="829"/>
      <c r="AM28" s="829"/>
      <c r="AN28" s="829"/>
      <c r="AO28" s="829"/>
      <c r="AP28" s="829" t="s">
        <v>508</v>
      </c>
      <c r="AQ28" s="829"/>
      <c r="AR28" s="829"/>
      <c r="AS28" s="829"/>
      <c r="AT28" s="829"/>
      <c r="AU28" s="829" t="s">
        <v>508</v>
      </c>
      <c r="AV28" s="829"/>
      <c r="AW28" s="829"/>
      <c r="AX28" s="829"/>
      <c r="AY28" s="829"/>
      <c r="AZ28" s="830" t="s">
        <v>508</v>
      </c>
      <c r="BA28" s="830"/>
      <c r="BB28" s="830"/>
      <c r="BC28" s="830"/>
      <c r="BD28" s="830"/>
      <c r="BE28" s="821"/>
      <c r="BF28" s="821"/>
      <c r="BG28" s="821"/>
      <c r="BH28" s="821"/>
      <c r="BI28" s="822"/>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51</v>
      </c>
      <c r="R29" s="784"/>
      <c r="S29" s="784"/>
      <c r="T29" s="784"/>
      <c r="U29" s="784"/>
      <c r="V29" s="784">
        <v>51</v>
      </c>
      <c r="W29" s="784"/>
      <c r="X29" s="784"/>
      <c r="Y29" s="784"/>
      <c r="Z29" s="784"/>
      <c r="AA29" s="784" t="s">
        <v>579</v>
      </c>
      <c r="AB29" s="784"/>
      <c r="AC29" s="784"/>
      <c r="AD29" s="784"/>
      <c r="AE29" s="785"/>
      <c r="AF29" s="786" t="s">
        <v>129</v>
      </c>
      <c r="AG29" s="787"/>
      <c r="AH29" s="787"/>
      <c r="AI29" s="787"/>
      <c r="AJ29" s="788"/>
      <c r="AK29" s="835" t="s">
        <v>577</v>
      </c>
      <c r="AL29" s="831"/>
      <c r="AM29" s="831"/>
      <c r="AN29" s="831"/>
      <c r="AO29" s="831"/>
      <c r="AP29" s="831" t="s">
        <v>508</v>
      </c>
      <c r="AQ29" s="831"/>
      <c r="AR29" s="831"/>
      <c r="AS29" s="831"/>
      <c r="AT29" s="831"/>
      <c r="AU29" s="831" t="s">
        <v>508</v>
      </c>
      <c r="AV29" s="831"/>
      <c r="AW29" s="831"/>
      <c r="AX29" s="831"/>
      <c r="AY29" s="831"/>
      <c r="AZ29" s="832" t="s">
        <v>508</v>
      </c>
      <c r="BA29" s="832"/>
      <c r="BB29" s="832"/>
      <c r="BC29" s="832"/>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4364</v>
      </c>
      <c r="R30" s="784"/>
      <c r="S30" s="784"/>
      <c r="T30" s="784"/>
      <c r="U30" s="784"/>
      <c r="V30" s="784">
        <v>4337</v>
      </c>
      <c r="W30" s="784"/>
      <c r="X30" s="784"/>
      <c r="Y30" s="784"/>
      <c r="Z30" s="784"/>
      <c r="AA30" s="784">
        <v>27</v>
      </c>
      <c r="AB30" s="784"/>
      <c r="AC30" s="784"/>
      <c r="AD30" s="784"/>
      <c r="AE30" s="785"/>
      <c r="AF30" s="786">
        <v>27</v>
      </c>
      <c r="AG30" s="787"/>
      <c r="AH30" s="787"/>
      <c r="AI30" s="787"/>
      <c r="AJ30" s="788"/>
      <c r="AK30" s="835">
        <v>2112</v>
      </c>
      <c r="AL30" s="831"/>
      <c r="AM30" s="831"/>
      <c r="AN30" s="831"/>
      <c r="AO30" s="831"/>
      <c r="AP30" s="831" t="s">
        <v>508</v>
      </c>
      <c r="AQ30" s="831"/>
      <c r="AR30" s="831"/>
      <c r="AS30" s="831"/>
      <c r="AT30" s="831"/>
      <c r="AU30" s="831" t="s">
        <v>508</v>
      </c>
      <c r="AV30" s="831"/>
      <c r="AW30" s="831"/>
      <c r="AX30" s="831"/>
      <c r="AY30" s="831"/>
      <c r="AZ30" s="832" t="s">
        <v>508</v>
      </c>
      <c r="BA30" s="832"/>
      <c r="BB30" s="832"/>
      <c r="BC30" s="832"/>
      <c r="BD30" s="832"/>
      <c r="BE30" s="833"/>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4339</v>
      </c>
      <c r="R31" s="784"/>
      <c r="S31" s="784"/>
      <c r="T31" s="784"/>
      <c r="U31" s="784"/>
      <c r="V31" s="784">
        <v>3701</v>
      </c>
      <c r="W31" s="784"/>
      <c r="X31" s="784"/>
      <c r="Y31" s="784"/>
      <c r="Z31" s="784"/>
      <c r="AA31" s="784">
        <v>638</v>
      </c>
      <c r="AB31" s="784"/>
      <c r="AC31" s="784"/>
      <c r="AD31" s="784"/>
      <c r="AE31" s="785"/>
      <c r="AF31" s="786">
        <v>3739</v>
      </c>
      <c r="AG31" s="787"/>
      <c r="AH31" s="787"/>
      <c r="AI31" s="787"/>
      <c r="AJ31" s="788"/>
      <c r="AK31" s="835">
        <f>8+20</f>
        <v>28</v>
      </c>
      <c r="AL31" s="831"/>
      <c r="AM31" s="831"/>
      <c r="AN31" s="831"/>
      <c r="AO31" s="831"/>
      <c r="AP31" s="831">
        <v>13135</v>
      </c>
      <c r="AQ31" s="831"/>
      <c r="AR31" s="831"/>
      <c r="AS31" s="831"/>
      <c r="AT31" s="831"/>
      <c r="AU31" s="831">
        <v>184</v>
      </c>
      <c r="AV31" s="831"/>
      <c r="AW31" s="831"/>
      <c r="AX31" s="831"/>
      <c r="AY31" s="831"/>
      <c r="AZ31" s="832" t="s">
        <v>508</v>
      </c>
      <c r="BA31" s="832"/>
      <c r="BB31" s="832"/>
      <c r="BC31" s="832"/>
      <c r="BD31" s="832"/>
      <c r="BE31" s="833" t="s">
        <v>411</v>
      </c>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4563</v>
      </c>
      <c r="R32" s="784"/>
      <c r="S32" s="784"/>
      <c r="T32" s="784"/>
      <c r="U32" s="784"/>
      <c r="V32" s="784">
        <v>4361</v>
      </c>
      <c r="W32" s="784"/>
      <c r="X32" s="784"/>
      <c r="Y32" s="784"/>
      <c r="Z32" s="784"/>
      <c r="AA32" s="784">
        <v>202</v>
      </c>
      <c r="AB32" s="784"/>
      <c r="AC32" s="784"/>
      <c r="AD32" s="784"/>
      <c r="AE32" s="785"/>
      <c r="AF32" s="786">
        <v>817</v>
      </c>
      <c r="AG32" s="787"/>
      <c r="AH32" s="787"/>
      <c r="AI32" s="787"/>
      <c r="AJ32" s="788"/>
      <c r="AK32" s="835">
        <v>2095</v>
      </c>
      <c r="AL32" s="831"/>
      <c r="AM32" s="831"/>
      <c r="AN32" s="831"/>
      <c r="AO32" s="831"/>
      <c r="AP32" s="831">
        <v>40102</v>
      </c>
      <c r="AQ32" s="831"/>
      <c r="AR32" s="831"/>
      <c r="AS32" s="831"/>
      <c r="AT32" s="831"/>
      <c r="AU32" s="831">
        <v>20291</v>
      </c>
      <c r="AV32" s="831"/>
      <c r="AW32" s="831"/>
      <c r="AX32" s="831"/>
      <c r="AY32" s="831"/>
      <c r="AZ32" s="832" t="s">
        <v>508</v>
      </c>
      <c r="BA32" s="832"/>
      <c r="BB32" s="832"/>
      <c r="BC32" s="832"/>
      <c r="BD32" s="832"/>
      <c r="BE32" s="833" t="s">
        <v>411</v>
      </c>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902</v>
      </c>
      <c r="R33" s="784"/>
      <c r="S33" s="784"/>
      <c r="T33" s="784"/>
      <c r="U33" s="784"/>
      <c r="V33" s="784">
        <v>874</v>
      </c>
      <c r="W33" s="784"/>
      <c r="X33" s="784"/>
      <c r="Y33" s="784"/>
      <c r="Z33" s="784"/>
      <c r="AA33" s="784">
        <v>28</v>
      </c>
      <c r="AB33" s="784"/>
      <c r="AC33" s="784"/>
      <c r="AD33" s="784"/>
      <c r="AE33" s="785"/>
      <c r="AF33" s="786">
        <v>92</v>
      </c>
      <c r="AG33" s="787"/>
      <c r="AH33" s="787"/>
      <c r="AI33" s="787"/>
      <c r="AJ33" s="788"/>
      <c r="AK33" s="835">
        <v>595</v>
      </c>
      <c r="AL33" s="831"/>
      <c r="AM33" s="831"/>
      <c r="AN33" s="831"/>
      <c r="AO33" s="831"/>
      <c r="AP33" s="831">
        <v>3246</v>
      </c>
      <c r="AQ33" s="831"/>
      <c r="AR33" s="831"/>
      <c r="AS33" s="831"/>
      <c r="AT33" s="831"/>
      <c r="AU33" s="831">
        <v>2253</v>
      </c>
      <c r="AV33" s="831"/>
      <c r="AW33" s="831"/>
      <c r="AX33" s="831"/>
      <c r="AY33" s="831"/>
      <c r="AZ33" s="832" t="s">
        <v>508</v>
      </c>
      <c r="BA33" s="832"/>
      <c r="BB33" s="832"/>
      <c r="BC33" s="832"/>
      <c r="BD33" s="832"/>
      <c r="BE33" s="833" t="s">
        <v>411</v>
      </c>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414</v>
      </c>
      <c r="BK62" s="809"/>
      <c r="BL62" s="809"/>
      <c r="BM62" s="809"/>
      <c r="BN62" s="810"/>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415</v>
      </c>
      <c r="C63" s="790"/>
      <c r="D63" s="790"/>
      <c r="E63" s="790"/>
      <c r="F63" s="790"/>
      <c r="G63" s="790"/>
      <c r="H63" s="790"/>
      <c r="I63" s="790"/>
      <c r="J63" s="790"/>
      <c r="K63" s="790"/>
      <c r="L63" s="790"/>
      <c r="M63" s="790"/>
      <c r="N63" s="790"/>
      <c r="O63" s="790"/>
      <c r="P63" s="791"/>
      <c r="Q63" s="841"/>
      <c r="R63" s="842"/>
      <c r="S63" s="842"/>
      <c r="T63" s="842"/>
      <c r="U63" s="842"/>
      <c r="V63" s="842"/>
      <c r="W63" s="842"/>
      <c r="X63" s="842"/>
      <c r="Y63" s="842"/>
      <c r="Z63" s="842"/>
      <c r="AA63" s="842"/>
      <c r="AB63" s="842"/>
      <c r="AC63" s="842"/>
      <c r="AD63" s="842"/>
      <c r="AE63" s="843"/>
      <c r="AF63" s="844">
        <v>4857</v>
      </c>
      <c r="AG63" s="845"/>
      <c r="AH63" s="845"/>
      <c r="AI63" s="845"/>
      <c r="AJ63" s="846"/>
      <c r="AK63" s="847"/>
      <c r="AL63" s="842"/>
      <c r="AM63" s="842"/>
      <c r="AN63" s="842"/>
      <c r="AO63" s="842"/>
      <c r="AP63" s="845">
        <f>AP31+AP32+AP33</f>
        <v>56483</v>
      </c>
      <c r="AQ63" s="845"/>
      <c r="AR63" s="845"/>
      <c r="AS63" s="845"/>
      <c r="AT63" s="845"/>
      <c r="AU63" s="845">
        <f>AU31+AU32+AU33</f>
        <v>22728</v>
      </c>
      <c r="AV63" s="845"/>
      <c r="AW63" s="845"/>
      <c r="AX63" s="845"/>
      <c r="AY63" s="845"/>
      <c r="AZ63" s="849"/>
      <c r="BA63" s="849"/>
      <c r="BB63" s="849"/>
      <c r="BC63" s="849"/>
      <c r="BD63" s="849"/>
      <c r="BE63" s="850"/>
      <c r="BF63" s="850"/>
      <c r="BG63" s="850"/>
      <c r="BH63" s="850"/>
      <c r="BI63" s="851"/>
      <c r="BJ63" s="852" t="s">
        <v>129</v>
      </c>
      <c r="BK63" s="853"/>
      <c r="BL63" s="853"/>
      <c r="BM63" s="853"/>
      <c r="BN63" s="854"/>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5" t="s">
        <v>402</v>
      </c>
      <c r="AG66" s="816"/>
      <c r="AH66" s="816"/>
      <c r="AI66" s="816"/>
      <c r="AJ66" s="856"/>
      <c r="AK66" s="733" t="s">
        <v>403</v>
      </c>
      <c r="AL66" s="728"/>
      <c r="AM66" s="728"/>
      <c r="AN66" s="728"/>
      <c r="AO66" s="729"/>
      <c r="AP66" s="733" t="s">
        <v>418</v>
      </c>
      <c r="AQ66" s="734"/>
      <c r="AR66" s="734"/>
      <c r="AS66" s="734"/>
      <c r="AT66" s="735"/>
      <c r="AU66" s="733" t="s">
        <v>419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9"/>
      <c r="AH67" s="819"/>
      <c r="AI67" s="819"/>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2">
      <c r="A68" s="236">
        <v>1</v>
      </c>
      <c r="B68" s="870" t="s">
        <v>580</v>
      </c>
      <c r="C68" s="871"/>
      <c r="D68" s="871"/>
      <c r="E68" s="871"/>
      <c r="F68" s="871"/>
      <c r="G68" s="871"/>
      <c r="H68" s="871"/>
      <c r="I68" s="871"/>
      <c r="J68" s="871"/>
      <c r="K68" s="871"/>
      <c r="L68" s="871"/>
      <c r="M68" s="871"/>
      <c r="N68" s="871"/>
      <c r="O68" s="871"/>
      <c r="P68" s="872"/>
      <c r="Q68" s="873">
        <v>295</v>
      </c>
      <c r="R68" s="867"/>
      <c r="S68" s="867"/>
      <c r="T68" s="867"/>
      <c r="U68" s="867"/>
      <c r="V68" s="867">
        <v>275</v>
      </c>
      <c r="W68" s="867"/>
      <c r="X68" s="867"/>
      <c r="Y68" s="867"/>
      <c r="Z68" s="867"/>
      <c r="AA68" s="867">
        <v>20</v>
      </c>
      <c r="AB68" s="867"/>
      <c r="AC68" s="867"/>
      <c r="AD68" s="867"/>
      <c r="AE68" s="867"/>
      <c r="AF68" s="867">
        <v>20</v>
      </c>
      <c r="AG68" s="867"/>
      <c r="AH68" s="867"/>
      <c r="AI68" s="867"/>
      <c r="AJ68" s="867"/>
      <c r="AK68" s="867">
        <v>84</v>
      </c>
      <c r="AL68" s="867"/>
      <c r="AM68" s="867"/>
      <c r="AN68" s="867"/>
      <c r="AO68" s="867"/>
      <c r="AP68" s="867" t="s">
        <v>508</v>
      </c>
      <c r="AQ68" s="867"/>
      <c r="AR68" s="867"/>
      <c r="AS68" s="867"/>
      <c r="AT68" s="867"/>
      <c r="AU68" s="867" t="s">
        <v>508</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2">
      <c r="A69" s="238">
        <v>2</v>
      </c>
      <c r="B69" s="874" t="s">
        <v>581</v>
      </c>
      <c r="C69" s="875"/>
      <c r="D69" s="875"/>
      <c r="E69" s="875"/>
      <c r="F69" s="875"/>
      <c r="G69" s="875"/>
      <c r="H69" s="875"/>
      <c r="I69" s="875"/>
      <c r="J69" s="875"/>
      <c r="K69" s="875"/>
      <c r="L69" s="875"/>
      <c r="M69" s="875"/>
      <c r="N69" s="875"/>
      <c r="O69" s="875"/>
      <c r="P69" s="876"/>
      <c r="Q69" s="877">
        <v>66</v>
      </c>
      <c r="R69" s="831"/>
      <c r="S69" s="831"/>
      <c r="T69" s="831"/>
      <c r="U69" s="831"/>
      <c r="V69" s="831">
        <v>65</v>
      </c>
      <c r="W69" s="831"/>
      <c r="X69" s="831"/>
      <c r="Y69" s="831"/>
      <c r="Z69" s="831"/>
      <c r="AA69" s="831">
        <v>1</v>
      </c>
      <c r="AB69" s="831"/>
      <c r="AC69" s="831"/>
      <c r="AD69" s="831"/>
      <c r="AE69" s="831"/>
      <c r="AF69" s="831">
        <v>1</v>
      </c>
      <c r="AG69" s="831"/>
      <c r="AH69" s="831"/>
      <c r="AI69" s="831"/>
      <c r="AJ69" s="831"/>
      <c r="AK69" s="831" t="s">
        <v>508</v>
      </c>
      <c r="AL69" s="831"/>
      <c r="AM69" s="831"/>
      <c r="AN69" s="831"/>
      <c r="AO69" s="831"/>
      <c r="AP69" s="831" t="s">
        <v>508</v>
      </c>
      <c r="AQ69" s="831"/>
      <c r="AR69" s="831"/>
      <c r="AS69" s="831"/>
      <c r="AT69" s="831"/>
      <c r="AU69" s="831" t="s">
        <v>508</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2">
      <c r="A70" s="238">
        <v>3</v>
      </c>
      <c r="B70" s="874" t="s">
        <v>582</v>
      </c>
      <c r="C70" s="875"/>
      <c r="D70" s="875"/>
      <c r="E70" s="875"/>
      <c r="F70" s="875"/>
      <c r="G70" s="875"/>
      <c r="H70" s="875"/>
      <c r="I70" s="875"/>
      <c r="J70" s="875"/>
      <c r="K70" s="875"/>
      <c r="L70" s="875"/>
      <c r="M70" s="875"/>
      <c r="N70" s="875"/>
      <c r="O70" s="875"/>
      <c r="P70" s="876"/>
      <c r="Q70" s="877">
        <v>54</v>
      </c>
      <c r="R70" s="831"/>
      <c r="S70" s="831"/>
      <c r="T70" s="831"/>
      <c r="U70" s="831"/>
      <c r="V70" s="831">
        <v>53</v>
      </c>
      <c r="W70" s="831"/>
      <c r="X70" s="831"/>
      <c r="Y70" s="831"/>
      <c r="Z70" s="831"/>
      <c r="AA70" s="831">
        <v>1</v>
      </c>
      <c r="AB70" s="831"/>
      <c r="AC70" s="831"/>
      <c r="AD70" s="831"/>
      <c r="AE70" s="831"/>
      <c r="AF70" s="831">
        <v>1</v>
      </c>
      <c r="AG70" s="831"/>
      <c r="AH70" s="831"/>
      <c r="AI70" s="831"/>
      <c r="AJ70" s="831"/>
      <c r="AK70" s="831" t="s">
        <v>508</v>
      </c>
      <c r="AL70" s="831"/>
      <c r="AM70" s="831"/>
      <c r="AN70" s="831"/>
      <c r="AO70" s="831"/>
      <c r="AP70" s="831" t="s">
        <v>508</v>
      </c>
      <c r="AQ70" s="831"/>
      <c r="AR70" s="831"/>
      <c r="AS70" s="831"/>
      <c r="AT70" s="831"/>
      <c r="AU70" s="831" t="s">
        <v>508</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2">
      <c r="A71" s="238">
        <v>4</v>
      </c>
      <c r="B71" s="874" t="s">
        <v>583</v>
      </c>
      <c r="C71" s="875"/>
      <c r="D71" s="875"/>
      <c r="E71" s="875"/>
      <c r="F71" s="875"/>
      <c r="G71" s="875"/>
      <c r="H71" s="875"/>
      <c r="I71" s="875"/>
      <c r="J71" s="875"/>
      <c r="K71" s="875"/>
      <c r="L71" s="875"/>
      <c r="M71" s="875"/>
      <c r="N71" s="875"/>
      <c r="O71" s="875"/>
      <c r="P71" s="876"/>
      <c r="Q71" s="877">
        <v>5</v>
      </c>
      <c r="R71" s="831"/>
      <c r="S71" s="831"/>
      <c r="T71" s="831"/>
      <c r="U71" s="831"/>
      <c r="V71" s="831">
        <v>5</v>
      </c>
      <c r="W71" s="831"/>
      <c r="X71" s="831"/>
      <c r="Y71" s="831"/>
      <c r="Z71" s="831"/>
      <c r="AA71" s="831">
        <v>1</v>
      </c>
      <c r="AB71" s="831"/>
      <c r="AC71" s="831"/>
      <c r="AD71" s="831"/>
      <c r="AE71" s="831"/>
      <c r="AF71" s="831">
        <v>1</v>
      </c>
      <c r="AG71" s="831"/>
      <c r="AH71" s="831"/>
      <c r="AI71" s="831"/>
      <c r="AJ71" s="831"/>
      <c r="AK71" s="831" t="s">
        <v>508</v>
      </c>
      <c r="AL71" s="831"/>
      <c r="AM71" s="831"/>
      <c r="AN71" s="831"/>
      <c r="AO71" s="831"/>
      <c r="AP71" s="831" t="s">
        <v>508</v>
      </c>
      <c r="AQ71" s="831"/>
      <c r="AR71" s="831"/>
      <c r="AS71" s="831"/>
      <c r="AT71" s="831"/>
      <c r="AU71" s="831" t="s">
        <v>508</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2">
      <c r="A72" s="238">
        <v>5</v>
      </c>
      <c r="B72" s="874" t="s">
        <v>584</v>
      </c>
      <c r="C72" s="875"/>
      <c r="D72" s="875"/>
      <c r="E72" s="875"/>
      <c r="F72" s="875"/>
      <c r="G72" s="875"/>
      <c r="H72" s="875"/>
      <c r="I72" s="875"/>
      <c r="J72" s="875"/>
      <c r="K72" s="875"/>
      <c r="L72" s="875"/>
      <c r="M72" s="875"/>
      <c r="N72" s="875"/>
      <c r="O72" s="875"/>
      <c r="P72" s="876"/>
      <c r="Q72" s="877">
        <v>7087</v>
      </c>
      <c r="R72" s="831"/>
      <c r="S72" s="831"/>
      <c r="T72" s="831"/>
      <c r="U72" s="831"/>
      <c r="V72" s="831">
        <v>6511</v>
      </c>
      <c r="W72" s="831"/>
      <c r="X72" s="831"/>
      <c r="Y72" s="831"/>
      <c r="Z72" s="831"/>
      <c r="AA72" s="831">
        <v>576</v>
      </c>
      <c r="AB72" s="831"/>
      <c r="AC72" s="831"/>
      <c r="AD72" s="831"/>
      <c r="AE72" s="831"/>
      <c r="AF72" s="831">
        <v>576</v>
      </c>
      <c r="AG72" s="831"/>
      <c r="AH72" s="831"/>
      <c r="AI72" s="831"/>
      <c r="AJ72" s="831"/>
      <c r="AK72" s="831">
        <v>17</v>
      </c>
      <c r="AL72" s="831"/>
      <c r="AM72" s="831"/>
      <c r="AN72" s="831"/>
      <c r="AO72" s="831"/>
      <c r="AP72" s="831" t="s">
        <v>508</v>
      </c>
      <c r="AQ72" s="831"/>
      <c r="AR72" s="831"/>
      <c r="AS72" s="831"/>
      <c r="AT72" s="831"/>
      <c r="AU72" s="831" t="s">
        <v>508</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2">
      <c r="A73" s="238">
        <v>6</v>
      </c>
      <c r="B73" s="874" t="s">
        <v>585</v>
      </c>
      <c r="C73" s="875"/>
      <c r="D73" s="875"/>
      <c r="E73" s="875"/>
      <c r="F73" s="875"/>
      <c r="G73" s="875"/>
      <c r="H73" s="875"/>
      <c r="I73" s="875"/>
      <c r="J73" s="875"/>
      <c r="K73" s="875"/>
      <c r="L73" s="875"/>
      <c r="M73" s="875"/>
      <c r="N73" s="875"/>
      <c r="O73" s="875"/>
      <c r="P73" s="876"/>
      <c r="Q73" s="877">
        <v>291</v>
      </c>
      <c r="R73" s="831"/>
      <c r="S73" s="831"/>
      <c r="T73" s="831"/>
      <c r="U73" s="831"/>
      <c r="V73" s="831">
        <v>280</v>
      </c>
      <c r="W73" s="831"/>
      <c r="X73" s="831"/>
      <c r="Y73" s="831"/>
      <c r="Z73" s="831"/>
      <c r="AA73" s="831">
        <v>11</v>
      </c>
      <c r="AB73" s="831"/>
      <c r="AC73" s="831"/>
      <c r="AD73" s="831"/>
      <c r="AE73" s="831"/>
      <c r="AF73" s="831">
        <v>11</v>
      </c>
      <c r="AG73" s="831"/>
      <c r="AH73" s="831"/>
      <c r="AI73" s="831"/>
      <c r="AJ73" s="831"/>
      <c r="AK73" s="831" t="s">
        <v>508</v>
      </c>
      <c r="AL73" s="831"/>
      <c r="AM73" s="831"/>
      <c r="AN73" s="831"/>
      <c r="AO73" s="831"/>
      <c r="AP73" s="831">
        <v>315</v>
      </c>
      <c r="AQ73" s="831"/>
      <c r="AR73" s="831"/>
      <c r="AS73" s="831"/>
      <c r="AT73" s="831"/>
      <c r="AU73" s="831">
        <v>14</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2">
      <c r="A74" s="238">
        <v>7</v>
      </c>
      <c r="B74" s="874" t="s">
        <v>586</v>
      </c>
      <c r="C74" s="875"/>
      <c r="D74" s="875"/>
      <c r="E74" s="875"/>
      <c r="F74" s="875"/>
      <c r="G74" s="875"/>
      <c r="H74" s="875"/>
      <c r="I74" s="875"/>
      <c r="J74" s="875"/>
      <c r="K74" s="875"/>
      <c r="L74" s="875"/>
      <c r="M74" s="875"/>
      <c r="N74" s="875"/>
      <c r="O74" s="875"/>
      <c r="P74" s="876"/>
      <c r="Q74" s="877">
        <v>4</v>
      </c>
      <c r="R74" s="831"/>
      <c r="S74" s="831"/>
      <c r="T74" s="831"/>
      <c r="U74" s="831"/>
      <c r="V74" s="831">
        <v>2</v>
      </c>
      <c r="W74" s="831"/>
      <c r="X74" s="831"/>
      <c r="Y74" s="831"/>
      <c r="Z74" s="831"/>
      <c r="AA74" s="831">
        <v>3</v>
      </c>
      <c r="AB74" s="831"/>
      <c r="AC74" s="831"/>
      <c r="AD74" s="831"/>
      <c r="AE74" s="831"/>
      <c r="AF74" s="831">
        <v>3</v>
      </c>
      <c r="AG74" s="831"/>
      <c r="AH74" s="831"/>
      <c r="AI74" s="831"/>
      <c r="AJ74" s="831"/>
      <c r="AK74" s="831">
        <v>0</v>
      </c>
      <c r="AL74" s="831"/>
      <c r="AM74" s="831"/>
      <c r="AN74" s="831"/>
      <c r="AO74" s="831"/>
      <c r="AP74" s="831" t="s">
        <v>508</v>
      </c>
      <c r="AQ74" s="831"/>
      <c r="AR74" s="831"/>
      <c r="AS74" s="831"/>
      <c r="AT74" s="831"/>
      <c r="AU74" s="831" t="s">
        <v>508</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2">
      <c r="A75" s="238">
        <v>8</v>
      </c>
      <c r="B75" s="874" t="s">
        <v>587</v>
      </c>
      <c r="C75" s="875"/>
      <c r="D75" s="875"/>
      <c r="E75" s="875"/>
      <c r="F75" s="875"/>
      <c r="G75" s="875"/>
      <c r="H75" s="875"/>
      <c r="I75" s="875"/>
      <c r="J75" s="875"/>
      <c r="K75" s="875"/>
      <c r="L75" s="875"/>
      <c r="M75" s="875"/>
      <c r="N75" s="875"/>
      <c r="O75" s="875"/>
      <c r="P75" s="876"/>
      <c r="Q75" s="878">
        <v>373</v>
      </c>
      <c r="R75" s="879"/>
      <c r="S75" s="879"/>
      <c r="T75" s="879"/>
      <c r="U75" s="835"/>
      <c r="V75" s="880">
        <v>373</v>
      </c>
      <c r="W75" s="879"/>
      <c r="X75" s="879"/>
      <c r="Y75" s="879"/>
      <c r="Z75" s="835"/>
      <c r="AA75" s="880">
        <v>0</v>
      </c>
      <c r="AB75" s="879"/>
      <c r="AC75" s="879"/>
      <c r="AD75" s="879"/>
      <c r="AE75" s="835"/>
      <c r="AF75" s="880">
        <v>0</v>
      </c>
      <c r="AG75" s="879"/>
      <c r="AH75" s="879"/>
      <c r="AI75" s="879"/>
      <c r="AJ75" s="835"/>
      <c r="AK75" s="880">
        <v>47</v>
      </c>
      <c r="AL75" s="879"/>
      <c r="AM75" s="879"/>
      <c r="AN75" s="879"/>
      <c r="AO75" s="835"/>
      <c r="AP75" s="880" t="s">
        <v>508</v>
      </c>
      <c r="AQ75" s="879"/>
      <c r="AR75" s="879"/>
      <c r="AS75" s="879"/>
      <c r="AT75" s="835"/>
      <c r="AU75" s="880" t="s">
        <v>508</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2">
      <c r="A76" s="238">
        <v>9</v>
      </c>
      <c r="B76" s="874" t="s">
        <v>588</v>
      </c>
      <c r="C76" s="875"/>
      <c r="D76" s="875"/>
      <c r="E76" s="875"/>
      <c r="F76" s="875"/>
      <c r="G76" s="875"/>
      <c r="H76" s="875"/>
      <c r="I76" s="875"/>
      <c r="J76" s="875"/>
      <c r="K76" s="875"/>
      <c r="L76" s="875"/>
      <c r="M76" s="875"/>
      <c r="N76" s="875"/>
      <c r="O76" s="875"/>
      <c r="P76" s="876"/>
      <c r="Q76" s="878">
        <v>19188</v>
      </c>
      <c r="R76" s="879"/>
      <c r="S76" s="879"/>
      <c r="T76" s="879"/>
      <c r="U76" s="835"/>
      <c r="V76" s="880">
        <v>18743</v>
      </c>
      <c r="W76" s="879"/>
      <c r="X76" s="879"/>
      <c r="Y76" s="879"/>
      <c r="Z76" s="835"/>
      <c r="AA76" s="880">
        <v>445</v>
      </c>
      <c r="AB76" s="879"/>
      <c r="AC76" s="879"/>
      <c r="AD76" s="879"/>
      <c r="AE76" s="835"/>
      <c r="AF76" s="880">
        <v>445</v>
      </c>
      <c r="AG76" s="879"/>
      <c r="AH76" s="879"/>
      <c r="AI76" s="879"/>
      <c r="AJ76" s="835"/>
      <c r="AK76" s="880">
        <v>213</v>
      </c>
      <c r="AL76" s="879"/>
      <c r="AM76" s="879"/>
      <c r="AN76" s="879"/>
      <c r="AO76" s="835"/>
      <c r="AP76" s="880" t="s">
        <v>508</v>
      </c>
      <c r="AQ76" s="879"/>
      <c r="AR76" s="879"/>
      <c r="AS76" s="879"/>
      <c r="AT76" s="835"/>
      <c r="AU76" s="880" t="s">
        <v>508</v>
      </c>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2">
      <c r="A77" s="238">
        <v>10</v>
      </c>
      <c r="B77" s="874" t="s">
        <v>589</v>
      </c>
      <c r="C77" s="875"/>
      <c r="D77" s="875"/>
      <c r="E77" s="875"/>
      <c r="F77" s="875"/>
      <c r="G77" s="875"/>
      <c r="H77" s="875"/>
      <c r="I77" s="875"/>
      <c r="J77" s="875"/>
      <c r="K77" s="875"/>
      <c r="L77" s="875"/>
      <c r="M77" s="875"/>
      <c r="N77" s="875"/>
      <c r="O77" s="875"/>
      <c r="P77" s="876"/>
      <c r="Q77" s="878">
        <v>237</v>
      </c>
      <c r="R77" s="879"/>
      <c r="S77" s="879"/>
      <c r="T77" s="879"/>
      <c r="U77" s="835"/>
      <c r="V77" s="880">
        <v>150</v>
      </c>
      <c r="W77" s="879"/>
      <c r="X77" s="879"/>
      <c r="Y77" s="879"/>
      <c r="Z77" s="835"/>
      <c r="AA77" s="880">
        <v>87</v>
      </c>
      <c r="AB77" s="879"/>
      <c r="AC77" s="879"/>
      <c r="AD77" s="879"/>
      <c r="AE77" s="835"/>
      <c r="AF77" s="880">
        <v>87</v>
      </c>
      <c r="AG77" s="879"/>
      <c r="AH77" s="879"/>
      <c r="AI77" s="879"/>
      <c r="AJ77" s="835"/>
      <c r="AK77" s="880" t="s">
        <v>508</v>
      </c>
      <c r="AL77" s="879"/>
      <c r="AM77" s="879"/>
      <c r="AN77" s="879"/>
      <c r="AO77" s="835"/>
      <c r="AP77" s="880" t="s">
        <v>508</v>
      </c>
      <c r="AQ77" s="879"/>
      <c r="AR77" s="879"/>
      <c r="AS77" s="879"/>
      <c r="AT77" s="835"/>
      <c r="AU77" s="880" t="s">
        <v>508</v>
      </c>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2">
      <c r="A78" s="238">
        <v>11</v>
      </c>
      <c r="B78" s="874" t="s">
        <v>590</v>
      </c>
      <c r="C78" s="875"/>
      <c r="D78" s="875"/>
      <c r="E78" s="875"/>
      <c r="F78" s="875"/>
      <c r="G78" s="875"/>
      <c r="H78" s="875"/>
      <c r="I78" s="875"/>
      <c r="J78" s="875"/>
      <c r="K78" s="875"/>
      <c r="L78" s="875"/>
      <c r="M78" s="875"/>
      <c r="N78" s="875"/>
      <c r="O78" s="875"/>
      <c r="P78" s="876"/>
      <c r="Q78" s="877">
        <v>36</v>
      </c>
      <c r="R78" s="831"/>
      <c r="S78" s="831"/>
      <c r="T78" s="831"/>
      <c r="U78" s="831"/>
      <c r="V78" s="831">
        <v>24</v>
      </c>
      <c r="W78" s="831"/>
      <c r="X78" s="831"/>
      <c r="Y78" s="831"/>
      <c r="Z78" s="831"/>
      <c r="AA78" s="831">
        <v>12</v>
      </c>
      <c r="AB78" s="831"/>
      <c r="AC78" s="831"/>
      <c r="AD78" s="831"/>
      <c r="AE78" s="831"/>
      <c r="AF78" s="831">
        <v>12</v>
      </c>
      <c r="AG78" s="831"/>
      <c r="AH78" s="831"/>
      <c r="AI78" s="831"/>
      <c r="AJ78" s="831"/>
      <c r="AK78" s="831" t="s">
        <v>508</v>
      </c>
      <c r="AL78" s="831"/>
      <c r="AM78" s="831"/>
      <c r="AN78" s="831"/>
      <c r="AO78" s="831"/>
      <c r="AP78" s="831" t="s">
        <v>508</v>
      </c>
      <c r="AQ78" s="831"/>
      <c r="AR78" s="831"/>
      <c r="AS78" s="831"/>
      <c r="AT78" s="831"/>
      <c r="AU78" s="831" t="s">
        <v>508</v>
      </c>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2">
      <c r="A79" s="238">
        <v>12</v>
      </c>
      <c r="B79" s="874" t="s">
        <v>591</v>
      </c>
      <c r="C79" s="875"/>
      <c r="D79" s="875"/>
      <c r="E79" s="875"/>
      <c r="F79" s="875"/>
      <c r="G79" s="875"/>
      <c r="H79" s="875"/>
      <c r="I79" s="875"/>
      <c r="J79" s="875"/>
      <c r="K79" s="875"/>
      <c r="L79" s="875"/>
      <c r="M79" s="875"/>
      <c r="N79" s="875"/>
      <c r="O79" s="875"/>
      <c r="P79" s="876"/>
      <c r="Q79" s="877">
        <v>197</v>
      </c>
      <c r="R79" s="831"/>
      <c r="S79" s="831"/>
      <c r="T79" s="831"/>
      <c r="U79" s="831"/>
      <c r="V79" s="831">
        <v>194</v>
      </c>
      <c r="W79" s="831"/>
      <c r="X79" s="831"/>
      <c r="Y79" s="831"/>
      <c r="Z79" s="831"/>
      <c r="AA79" s="831">
        <v>3</v>
      </c>
      <c r="AB79" s="831"/>
      <c r="AC79" s="831"/>
      <c r="AD79" s="831"/>
      <c r="AE79" s="831"/>
      <c r="AF79" s="831">
        <v>3</v>
      </c>
      <c r="AG79" s="831"/>
      <c r="AH79" s="831"/>
      <c r="AI79" s="831"/>
      <c r="AJ79" s="831"/>
      <c r="AK79" s="831" t="s">
        <v>508</v>
      </c>
      <c r="AL79" s="831"/>
      <c r="AM79" s="831"/>
      <c r="AN79" s="831"/>
      <c r="AO79" s="831"/>
      <c r="AP79" s="831" t="s">
        <v>508</v>
      </c>
      <c r="AQ79" s="831"/>
      <c r="AR79" s="831"/>
      <c r="AS79" s="831"/>
      <c r="AT79" s="831"/>
      <c r="AU79" s="831" t="s">
        <v>508</v>
      </c>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2">
      <c r="A80" s="238">
        <v>13</v>
      </c>
      <c r="B80" s="874" t="s">
        <v>592</v>
      </c>
      <c r="C80" s="875"/>
      <c r="D80" s="875"/>
      <c r="E80" s="875"/>
      <c r="F80" s="875"/>
      <c r="G80" s="875"/>
      <c r="H80" s="875"/>
      <c r="I80" s="875"/>
      <c r="J80" s="875"/>
      <c r="K80" s="875"/>
      <c r="L80" s="875"/>
      <c r="M80" s="875"/>
      <c r="N80" s="875"/>
      <c r="O80" s="875"/>
      <c r="P80" s="876"/>
      <c r="Q80" s="877">
        <v>243734</v>
      </c>
      <c r="R80" s="831"/>
      <c r="S80" s="831"/>
      <c r="T80" s="831"/>
      <c r="U80" s="831"/>
      <c r="V80" s="831">
        <v>232719</v>
      </c>
      <c r="W80" s="831"/>
      <c r="X80" s="831"/>
      <c r="Y80" s="831"/>
      <c r="Z80" s="831"/>
      <c r="AA80" s="831">
        <v>11015</v>
      </c>
      <c r="AB80" s="831"/>
      <c r="AC80" s="831"/>
      <c r="AD80" s="831"/>
      <c r="AE80" s="831"/>
      <c r="AF80" s="831">
        <v>11015</v>
      </c>
      <c r="AG80" s="831"/>
      <c r="AH80" s="831"/>
      <c r="AI80" s="831"/>
      <c r="AJ80" s="831"/>
      <c r="AK80" s="831" t="s">
        <v>508</v>
      </c>
      <c r="AL80" s="831"/>
      <c r="AM80" s="831"/>
      <c r="AN80" s="831"/>
      <c r="AO80" s="831"/>
      <c r="AP80" s="831" t="s">
        <v>508</v>
      </c>
      <c r="AQ80" s="831"/>
      <c r="AR80" s="831"/>
      <c r="AS80" s="831"/>
      <c r="AT80" s="831"/>
      <c r="AU80" s="831" t="s">
        <v>508</v>
      </c>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2">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2">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2">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2">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2">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2">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5">
      <c r="A88" s="240" t="s">
        <v>395</v>
      </c>
      <c r="B88" s="789" t="s">
        <v>420</v>
      </c>
      <c r="C88" s="790"/>
      <c r="D88" s="790"/>
      <c r="E88" s="790"/>
      <c r="F88" s="790"/>
      <c r="G88" s="790"/>
      <c r="H88" s="790"/>
      <c r="I88" s="790"/>
      <c r="J88" s="790"/>
      <c r="K88" s="790"/>
      <c r="L88" s="790"/>
      <c r="M88" s="790"/>
      <c r="N88" s="790"/>
      <c r="O88" s="790"/>
      <c r="P88" s="791"/>
      <c r="Q88" s="841"/>
      <c r="R88" s="842"/>
      <c r="S88" s="842"/>
      <c r="T88" s="842"/>
      <c r="U88" s="842"/>
      <c r="V88" s="842"/>
      <c r="W88" s="842"/>
      <c r="X88" s="842"/>
      <c r="Y88" s="842"/>
      <c r="Z88" s="842"/>
      <c r="AA88" s="842"/>
      <c r="AB88" s="842"/>
      <c r="AC88" s="842"/>
      <c r="AD88" s="842"/>
      <c r="AE88" s="842"/>
      <c r="AF88" s="845">
        <f>SUM(AF68:AJ80)</f>
        <v>12175</v>
      </c>
      <c r="AG88" s="845"/>
      <c r="AH88" s="845"/>
      <c r="AI88" s="845"/>
      <c r="AJ88" s="845"/>
      <c r="AK88" s="842"/>
      <c r="AL88" s="842"/>
      <c r="AM88" s="842"/>
      <c r="AN88" s="842"/>
      <c r="AO88" s="842"/>
      <c r="AP88" s="845">
        <v>315</v>
      </c>
      <c r="AQ88" s="845"/>
      <c r="AR88" s="845"/>
      <c r="AS88" s="845"/>
      <c r="AT88" s="845"/>
      <c r="AU88" s="845">
        <v>14</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421</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f>CR7+CR8+CR9</f>
        <v>210</v>
      </c>
      <c r="CS102" s="853"/>
      <c r="CT102" s="853"/>
      <c r="CU102" s="853"/>
      <c r="CV102" s="892"/>
      <c r="CW102" s="891">
        <f>CW8+CW9</f>
        <v>59</v>
      </c>
      <c r="CX102" s="853"/>
      <c r="CY102" s="853"/>
      <c r="CZ102" s="853"/>
      <c r="DA102" s="892"/>
      <c r="DB102" s="891" t="s">
        <v>577</v>
      </c>
      <c r="DC102" s="853"/>
      <c r="DD102" s="853"/>
      <c r="DE102" s="853"/>
      <c r="DF102" s="892"/>
      <c r="DG102" s="891">
        <v>1800</v>
      </c>
      <c r="DH102" s="853"/>
      <c r="DI102" s="853"/>
      <c r="DJ102" s="853"/>
      <c r="DK102" s="892"/>
      <c r="DL102" s="891" t="s">
        <v>508</v>
      </c>
      <c r="DM102" s="853"/>
      <c r="DN102" s="853"/>
      <c r="DO102" s="853"/>
      <c r="DP102" s="892"/>
      <c r="DQ102" s="891">
        <v>2168</v>
      </c>
      <c r="DR102" s="853"/>
      <c r="DS102" s="853"/>
      <c r="DT102" s="853"/>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422</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423</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426</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427</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428</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429</v>
      </c>
      <c r="AB109" s="894"/>
      <c r="AC109" s="894"/>
      <c r="AD109" s="894"/>
      <c r="AE109" s="895"/>
      <c r="AF109" s="893" t="s">
        <v>430</v>
      </c>
      <c r="AG109" s="894"/>
      <c r="AH109" s="894"/>
      <c r="AI109" s="894"/>
      <c r="AJ109" s="895"/>
      <c r="AK109" s="893" t="s">
        <v>311</v>
      </c>
      <c r="AL109" s="894"/>
      <c r="AM109" s="894"/>
      <c r="AN109" s="894"/>
      <c r="AO109" s="895"/>
      <c r="AP109" s="893" t="s">
        <v>431</v>
      </c>
      <c r="AQ109" s="894"/>
      <c r="AR109" s="894"/>
      <c r="AS109" s="894"/>
      <c r="AT109" s="896"/>
      <c r="AU109" s="913" t="s">
        <v>428</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429</v>
      </c>
      <c r="BR109" s="894"/>
      <c r="BS109" s="894"/>
      <c r="BT109" s="894"/>
      <c r="BU109" s="895"/>
      <c r="BV109" s="893" t="s">
        <v>430</v>
      </c>
      <c r="BW109" s="894"/>
      <c r="BX109" s="894"/>
      <c r="BY109" s="894"/>
      <c r="BZ109" s="895"/>
      <c r="CA109" s="893" t="s">
        <v>311</v>
      </c>
      <c r="CB109" s="894"/>
      <c r="CC109" s="894"/>
      <c r="CD109" s="894"/>
      <c r="CE109" s="895"/>
      <c r="CF109" s="914" t="s">
        <v>431</v>
      </c>
      <c r="CG109" s="914"/>
      <c r="CH109" s="914"/>
      <c r="CI109" s="914"/>
      <c r="CJ109" s="914"/>
      <c r="CK109" s="893" t="s">
        <v>432</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429</v>
      </c>
      <c r="DH109" s="894"/>
      <c r="DI109" s="894"/>
      <c r="DJ109" s="894"/>
      <c r="DK109" s="895"/>
      <c r="DL109" s="893" t="s">
        <v>430</v>
      </c>
      <c r="DM109" s="894"/>
      <c r="DN109" s="894"/>
      <c r="DO109" s="894"/>
      <c r="DP109" s="895"/>
      <c r="DQ109" s="893" t="s">
        <v>311</v>
      </c>
      <c r="DR109" s="894"/>
      <c r="DS109" s="894"/>
      <c r="DT109" s="894"/>
      <c r="DU109" s="895"/>
      <c r="DV109" s="893" t="s">
        <v>431</v>
      </c>
      <c r="DW109" s="894"/>
      <c r="DX109" s="894"/>
      <c r="DY109" s="894"/>
      <c r="DZ109" s="896"/>
    </row>
    <row r="110" spans="1:131" s="230" customFormat="1" ht="26.25" customHeight="1" x14ac:dyDescent="0.2">
      <c r="A110" s="897" t="s">
        <v>433</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3857401</v>
      </c>
      <c r="AB110" s="901"/>
      <c r="AC110" s="901"/>
      <c r="AD110" s="901"/>
      <c r="AE110" s="902"/>
      <c r="AF110" s="903">
        <v>4149820</v>
      </c>
      <c r="AG110" s="901"/>
      <c r="AH110" s="901"/>
      <c r="AI110" s="901"/>
      <c r="AJ110" s="902"/>
      <c r="AK110" s="903">
        <v>4389341</v>
      </c>
      <c r="AL110" s="901"/>
      <c r="AM110" s="901"/>
      <c r="AN110" s="901"/>
      <c r="AO110" s="902"/>
      <c r="AP110" s="904">
        <v>12.6</v>
      </c>
      <c r="AQ110" s="905"/>
      <c r="AR110" s="905"/>
      <c r="AS110" s="905"/>
      <c r="AT110" s="906"/>
      <c r="AU110" s="907" t="s">
        <v>74</v>
      </c>
      <c r="AV110" s="908"/>
      <c r="AW110" s="908"/>
      <c r="AX110" s="908"/>
      <c r="AY110" s="908"/>
      <c r="AZ110" s="930" t="s">
        <v>434</v>
      </c>
      <c r="BA110" s="898"/>
      <c r="BB110" s="898"/>
      <c r="BC110" s="898"/>
      <c r="BD110" s="898"/>
      <c r="BE110" s="898"/>
      <c r="BF110" s="898"/>
      <c r="BG110" s="898"/>
      <c r="BH110" s="898"/>
      <c r="BI110" s="898"/>
      <c r="BJ110" s="898"/>
      <c r="BK110" s="898"/>
      <c r="BL110" s="898"/>
      <c r="BM110" s="898"/>
      <c r="BN110" s="898"/>
      <c r="BO110" s="898"/>
      <c r="BP110" s="899"/>
      <c r="BQ110" s="931">
        <v>47249573</v>
      </c>
      <c r="BR110" s="932"/>
      <c r="BS110" s="932"/>
      <c r="BT110" s="932"/>
      <c r="BU110" s="932"/>
      <c r="BV110" s="932">
        <v>46791002</v>
      </c>
      <c r="BW110" s="932"/>
      <c r="BX110" s="932"/>
      <c r="BY110" s="932"/>
      <c r="BZ110" s="932"/>
      <c r="CA110" s="932">
        <v>46780156</v>
      </c>
      <c r="CB110" s="932"/>
      <c r="CC110" s="932"/>
      <c r="CD110" s="932"/>
      <c r="CE110" s="932"/>
      <c r="CF110" s="945">
        <v>134.4</v>
      </c>
      <c r="CG110" s="946"/>
      <c r="CH110" s="946"/>
      <c r="CI110" s="946"/>
      <c r="CJ110" s="946"/>
      <c r="CK110" s="947" t="s">
        <v>435</v>
      </c>
      <c r="CL110" s="948"/>
      <c r="CM110" s="930" t="s">
        <v>436</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v>1630447</v>
      </c>
      <c r="DH110" s="932"/>
      <c r="DI110" s="932"/>
      <c r="DJ110" s="932"/>
      <c r="DK110" s="932"/>
      <c r="DL110" s="932">
        <v>1335452</v>
      </c>
      <c r="DM110" s="932"/>
      <c r="DN110" s="932"/>
      <c r="DO110" s="932"/>
      <c r="DP110" s="932"/>
      <c r="DQ110" s="932">
        <v>1040150</v>
      </c>
      <c r="DR110" s="932"/>
      <c r="DS110" s="932"/>
      <c r="DT110" s="932"/>
      <c r="DU110" s="932"/>
      <c r="DV110" s="933">
        <v>3</v>
      </c>
      <c r="DW110" s="933"/>
      <c r="DX110" s="933"/>
      <c r="DY110" s="933"/>
      <c r="DZ110" s="934"/>
    </row>
    <row r="111" spans="1:131" s="230" customFormat="1" ht="26.25" customHeight="1" x14ac:dyDescent="0.2">
      <c r="A111" s="935" t="s">
        <v>437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129</v>
      </c>
      <c r="AB111" s="939"/>
      <c r="AC111" s="939"/>
      <c r="AD111" s="939"/>
      <c r="AE111" s="940"/>
      <c r="AF111" s="941" t="s">
        <v>438</v>
      </c>
      <c r="AG111" s="939"/>
      <c r="AH111" s="939"/>
      <c r="AI111" s="939"/>
      <c r="AJ111" s="940"/>
      <c r="AK111" s="941" t="s">
        <v>438</v>
      </c>
      <c r="AL111" s="939"/>
      <c r="AM111" s="939"/>
      <c r="AN111" s="939"/>
      <c r="AO111" s="940"/>
      <c r="AP111" s="942" t="s">
        <v>438</v>
      </c>
      <c r="AQ111" s="943"/>
      <c r="AR111" s="943"/>
      <c r="AS111" s="943"/>
      <c r="AT111" s="944"/>
      <c r="AU111" s="909"/>
      <c r="AV111" s="910"/>
      <c r="AW111" s="910"/>
      <c r="AX111" s="910"/>
      <c r="AY111" s="910"/>
      <c r="AZ111" s="923" t="s">
        <v>439</v>
      </c>
      <c r="BA111" s="924"/>
      <c r="BB111" s="924"/>
      <c r="BC111" s="924"/>
      <c r="BD111" s="924"/>
      <c r="BE111" s="924"/>
      <c r="BF111" s="924"/>
      <c r="BG111" s="924"/>
      <c r="BH111" s="924"/>
      <c r="BI111" s="924"/>
      <c r="BJ111" s="924"/>
      <c r="BK111" s="924"/>
      <c r="BL111" s="924"/>
      <c r="BM111" s="924"/>
      <c r="BN111" s="924"/>
      <c r="BO111" s="924"/>
      <c r="BP111" s="925"/>
      <c r="BQ111" s="926">
        <v>2663194</v>
      </c>
      <c r="BR111" s="927"/>
      <c r="BS111" s="927"/>
      <c r="BT111" s="927"/>
      <c r="BU111" s="927"/>
      <c r="BV111" s="927">
        <v>2219407</v>
      </c>
      <c r="BW111" s="927"/>
      <c r="BX111" s="927"/>
      <c r="BY111" s="927"/>
      <c r="BZ111" s="927"/>
      <c r="CA111" s="927">
        <v>1770247</v>
      </c>
      <c r="CB111" s="927"/>
      <c r="CC111" s="927"/>
      <c r="CD111" s="927"/>
      <c r="CE111" s="927"/>
      <c r="CF111" s="921">
        <v>5.0999999999999996</v>
      </c>
      <c r="CG111" s="922"/>
      <c r="CH111" s="922"/>
      <c r="CI111" s="922"/>
      <c r="CJ111" s="922"/>
      <c r="CK111" s="949"/>
      <c r="CL111" s="950"/>
      <c r="CM111" s="923" t="s">
        <v>440</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v>65858</v>
      </c>
      <c r="DH111" s="927"/>
      <c r="DI111" s="927"/>
      <c r="DJ111" s="927"/>
      <c r="DK111" s="927"/>
      <c r="DL111" s="927">
        <v>65858</v>
      </c>
      <c r="DM111" s="927"/>
      <c r="DN111" s="927"/>
      <c r="DO111" s="927"/>
      <c r="DP111" s="927"/>
      <c r="DQ111" s="927">
        <v>60792</v>
      </c>
      <c r="DR111" s="927"/>
      <c r="DS111" s="927"/>
      <c r="DT111" s="927"/>
      <c r="DU111" s="927"/>
      <c r="DV111" s="928">
        <v>0.2</v>
      </c>
      <c r="DW111" s="928"/>
      <c r="DX111" s="928"/>
      <c r="DY111" s="928"/>
      <c r="DZ111" s="929"/>
    </row>
    <row r="112" spans="1:131" s="230" customFormat="1" ht="26.25" customHeight="1" x14ac:dyDescent="0.2">
      <c r="A112" s="953" t="s">
        <v>441</v>
      </c>
      <c r="B112" s="954"/>
      <c r="C112" s="924" t="s">
        <v>442</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438</v>
      </c>
      <c r="AB112" s="960"/>
      <c r="AC112" s="960"/>
      <c r="AD112" s="960"/>
      <c r="AE112" s="961"/>
      <c r="AF112" s="962" t="s">
        <v>438</v>
      </c>
      <c r="AG112" s="960"/>
      <c r="AH112" s="960"/>
      <c r="AI112" s="960"/>
      <c r="AJ112" s="961"/>
      <c r="AK112" s="962" t="s">
        <v>438</v>
      </c>
      <c r="AL112" s="960"/>
      <c r="AM112" s="960"/>
      <c r="AN112" s="960"/>
      <c r="AO112" s="961"/>
      <c r="AP112" s="963" t="s">
        <v>438</v>
      </c>
      <c r="AQ112" s="964"/>
      <c r="AR112" s="964"/>
      <c r="AS112" s="964"/>
      <c r="AT112" s="965"/>
      <c r="AU112" s="909"/>
      <c r="AV112" s="910"/>
      <c r="AW112" s="910"/>
      <c r="AX112" s="910"/>
      <c r="AY112" s="910"/>
      <c r="AZ112" s="923" t="s">
        <v>443</v>
      </c>
      <c r="BA112" s="924"/>
      <c r="BB112" s="924"/>
      <c r="BC112" s="924"/>
      <c r="BD112" s="924"/>
      <c r="BE112" s="924"/>
      <c r="BF112" s="924"/>
      <c r="BG112" s="924"/>
      <c r="BH112" s="924"/>
      <c r="BI112" s="924"/>
      <c r="BJ112" s="924"/>
      <c r="BK112" s="924"/>
      <c r="BL112" s="924"/>
      <c r="BM112" s="924"/>
      <c r="BN112" s="924"/>
      <c r="BO112" s="924"/>
      <c r="BP112" s="925"/>
      <c r="BQ112" s="926">
        <v>28825167</v>
      </c>
      <c r="BR112" s="927"/>
      <c r="BS112" s="927"/>
      <c r="BT112" s="927"/>
      <c r="BU112" s="927"/>
      <c r="BV112" s="927">
        <v>25371477</v>
      </c>
      <c r="BW112" s="927"/>
      <c r="BX112" s="927"/>
      <c r="BY112" s="927"/>
      <c r="BZ112" s="927"/>
      <c r="CA112" s="927">
        <v>22728034</v>
      </c>
      <c r="CB112" s="927"/>
      <c r="CC112" s="927"/>
      <c r="CD112" s="927"/>
      <c r="CE112" s="927"/>
      <c r="CF112" s="921">
        <v>65.3</v>
      </c>
      <c r="CG112" s="922"/>
      <c r="CH112" s="922"/>
      <c r="CI112" s="922"/>
      <c r="CJ112" s="922"/>
      <c r="CK112" s="949"/>
      <c r="CL112" s="950"/>
      <c r="CM112" s="923" t="s">
        <v>444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438</v>
      </c>
      <c r="DH112" s="927"/>
      <c r="DI112" s="927"/>
      <c r="DJ112" s="927"/>
      <c r="DK112" s="927"/>
      <c r="DL112" s="927" t="s">
        <v>129</v>
      </c>
      <c r="DM112" s="927"/>
      <c r="DN112" s="927"/>
      <c r="DO112" s="927"/>
      <c r="DP112" s="927"/>
      <c r="DQ112" s="927" t="s">
        <v>445</v>
      </c>
      <c r="DR112" s="927"/>
      <c r="DS112" s="927"/>
      <c r="DT112" s="927"/>
      <c r="DU112" s="927"/>
      <c r="DV112" s="928" t="s">
        <v>438</v>
      </c>
      <c r="DW112" s="928"/>
      <c r="DX112" s="928"/>
      <c r="DY112" s="928"/>
      <c r="DZ112" s="929"/>
    </row>
    <row r="113" spans="1:130" s="230" customFormat="1" ht="26.25" customHeight="1" x14ac:dyDescent="0.2">
      <c r="A113" s="955"/>
      <c r="B113" s="956"/>
      <c r="C113" s="924" t="s">
        <v>446</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1807916</v>
      </c>
      <c r="AB113" s="939"/>
      <c r="AC113" s="939"/>
      <c r="AD113" s="939"/>
      <c r="AE113" s="940"/>
      <c r="AF113" s="941">
        <v>1749406</v>
      </c>
      <c r="AG113" s="939"/>
      <c r="AH113" s="939"/>
      <c r="AI113" s="939"/>
      <c r="AJ113" s="940"/>
      <c r="AK113" s="941">
        <v>1841616</v>
      </c>
      <c r="AL113" s="939"/>
      <c r="AM113" s="939"/>
      <c r="AN113" s="939"/>
      <c r="AO113" s="940"/>
      <c r="AP113" s="942">
        <v>5.3</v>
      </c>
      <c r="AQ113" s="943"/>
      <c r="AR113" s="943"/>
      <c r="AS113" s="943"/>
      <c r="AT113" s="944"/>
      <c r="AU113" s="909"/>
      <c r="AV113" s="910"/>
      <c r="AW113" s="910"/>
      <c r="AX113" s="910"/>
      <c r="AY113" s="910"/>
      <c r="AZ113" s="923" t="s">
        <v>447</v>
      </c>
      <c r="BA113" s="924"/>
      <c r="BB113" s="924"/>
      <c r="BC113" s="924"/>
      <c r="BD113" s="924"/>
      <c r="BE113" s="924"/>
      <c r="BF113" s="924"/>
      <c r="BG113" s="924"/>
      <c r="BH113" s="924"/>
      <c r="BI113" s="924"/>
      <c r="BJ113" s="924"/>
      <c r="BK113" s="924"/>
      <c r="BL113" s="924"/>
      <c r="BM113" s="924"/>
      <c r="BN113" s="924"/>
      <c r="BO113" s="924"/>
      <c r="BP113" s="925"/>
      <c r="BQ113" s="926">
        <v>33256</v>
      </c>
      <c r="BR113" s="927"/>
      <c r="BS113" s="927"/>
      <c r="BT113" s="927"/>
      <c r="BU113" s="927"/>
      <c r="BV113" s="927">
        <v>23714</v>
      </c>
      <c r="BW113" s="927"/>
      <c r="BX113" s="927"/>
      <c r="BY113" s="927"/>
      <c r="BZ113" s="927"/>
      <c r="CA113" s="927">
        <v>14142</v>
      </c>
      <c r="CB113" s="927"/>
      <c r="CC113" s="927"/>
      <c r="CD113" s="927"/>
      <c r="CE113" s="927"/>
      <c r="CF113" s="921">
        <v>0</v>
      </c>
      <c r="CG113" s="922"/>
      <c r="CH113" s="922"/>
      <c r="CI113" s="922"/>
      <c r="CJ113" s="922"/>
      <c r="CK113" s="949"/>
      <c r="CL113" s="950"/>
      <c r="CM113" s="923" t="s">
        <v>448</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438</v>
      </c>
      <c r="DH113" s="960"/>
      <c r="DI113" s="960"/>
      <c r="DJ113" s="960"/>
      <c r="DK113" s="961"/>
      <c r="DL113" s="962" t="s">
        <v>438</v>
      </c>
      <c r="DM113" s="960"/>
      <c r="DN113" s="960"/>
      <c r="DO113" s="960"/>
      <c r="DP113" s="961"/>
      <c r="DQ113" s="962" t="s">
        <v>438</v>
      </c>
      <c r="DR113" s="960"/>
      <c r="DS113" s="960"/>
      <c r="DT113" s="960"/>
      <c r="DU113" s="961"/>
      <c r="DV113" s="963" t="s">
        <v>438</v>
      </c>
      <c r="DW113" s="964"/>
      <c r="DX113" s="964"/>
      <c r="DY113" s="964"/>
      <c r="DZ113" s="965"/>
    </row>
    <row r="114" spans="1:130" s="230" customFormat="1" ht="26.25" customHeight="1" x14ac:dyDescent="0.2">
      <c r="A114" s="955"/>
      <c r="B114" s="956"/>
      <c r="C114" s="924" t="s">
        <v>449</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6703</v>
      </c>
      <c r="AB114" s="960"/>
      <c r="AC114" s="960"/>
      <c r="AD114" s="960"/>
      <c r="AE114" s="961"/>
      <c r="AF114" s="962">
        <v>6703</v>
      </c>
      <c r="AG114" s="960"/>
      <c r="AH114" s="960"/>
      <c r="AI114" s="960"/>
      <c r="AJ114" s="961"/>
      <c r="AK114" s="962">
        <v>6703</v>
      </c>
      <c r="AL114" s="960"/>
      <c r="AM114" s="960"/>
      <c r="AN114" s="960"/>
      <c r="AO114" s="961"/>
      <c r="AP114" s="963">
        <v>0</v>
      </c>
      <c r="AQ114" s="964"/>
      <c r="AR114" s="964"/>
      <c r="AS114" s="964"/>
      <c r="AT114" s="965"/>
      <c r="AU114" s="909"/>
      <c r="AV114" s="910"/>
      <c r="AW114" s="910"/>
      <c r="AX114" s="910"/>
      <c r="AY114" s="910"/>
      <c r="AZ114" s="923" t="s">
        <v>450</v>
      </c>
      <c r="BA114" s="924"/>
      <c r="BB114" s="924"/>
      <c r="BC114" s="924"/>
      <c r="BD114" s="924"/>
      <c r="BE114" s="924"/>
      <c r="BF114" s="924"/>
      <c r="BG114" s="924"/>
      <c r="BH114" s="924"/>
      <c r="BI114" s="924"/>
      <c r="BJ114" s="924"/>
      <c r="BK114" s="924"/>
      <c r="BL114" s="924"/>
      <c r="BM114" s="924"/>
      <c r="BN114" s="924"/>
      <c r="BO114" s="924"/>
      <c r="BP114" s="925"/>
      <c r="BQ114" s="926">
        <v>9636940</v>
      </c>
      <c r="BR114" s="927"/>
      <c r="BS114" s="927"/>
      <c r="BT114" s="927"/>
      <c r="BU114" s="927"/>
      <c r="BV114" s="927">
        <v>9614983</v>
      </c>
      <c r="BW114" s="927"/>
      <c r="BX114" s="927"/>
      <c r="BY114" s="927"/>
      <c r="BZ114" s="927"/>
      <c r="CA114" s="927">
        <v>9676858</v>
      </c>
      <c r="CB114" s="927"/>
      <c r="CC114" s="927"/>
      <c r="CD114" s="927"/>
      <c r="CE114" s="927"/>
      <c r="CF114" s="921">
        <v>27.8</v>
      </c>
      <c r="CG114" s="922"/>
      <c r="CH114" s="922"/>
      <c r="CI114" s="922"/>
      <c r="CJ114" s="922"/>
      <c r="CK114" s="949"/>
      <c r="CL114" s="950"/>
      <c r="CM114" s="923" t="s">
        <v>451</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129</v>
      </c>
      <c r="DH114" s="960"/>
      <c r="DI114" s="960"/>
      <c r="DJ114" s="960"/>
      <c r="DK114" s="961"/>
      <c r="DL114" s="962" t="s">
        <v>438</v>
      </c>
      <c r="DM114" s="960"/>
      <c r="DN114" s="960"/>
      <c r="DO114" s="960"/>
      <c r="DP114" s="961"/>
      <c r="DQ114" s="962" t="s">
        <v>438</v>
      </c>
      <c r="DR114" s="960"/>
      <c r="DS114" s="960"/>
      <c r="DT114" s="960"/>
      <c r="DU114" s="961"/>
      <c r="DV114" s="963" t="s">
        <v>438</v>
      </c>
      <c r="DW114" s="964"/>
      <c r="DX114" s="964"/>
      <c r="DY114" s="964"/>
      <c r="DZ114" s="965"/>
    </row>
    <row r="115" spans="1:130" s="230" customFormat="1" ht="26.25" customHeight="1" x14ac:dyDescent="0.2">
      <c r="A115" s="955"/>
      <c r="B115" s="956"/>
      <c r="C115" s="924" t="s">
        <v>452</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318103</v>
      </c>
      <c r="AB115" s="939"/>
      <c r="AC115" s="939"/>
      <c r="AD115" s="939"/>
      <c r="AE115" s="940"/>
      <c r="AF115" s="941">
        <v>315216</v>
      </c>
      <c r="AG115" s="939"/>
      <c r="AH115" s="939"/>
      <c r="AI115" s="939"/>
      <c r="AJ115" s="940"/>
      <c r="AK115" s="941">
        <v>313611</v>
      </c>
      <c r="AL115" s="939"/>
      <c r="AM115" s="939"/>
      <c r="AN115" s="939"/>
      <c r="AO115" s="940"/>
      <c r="AP115" s="942">
        <v>0.9</v>
      </c>
      <c r="AQ115" s="943"/>
      <c r="AR115" s="943"/>
      <c r="AS115" s="943"/>
      <c r="AT115" s="944"/>
      <c r="AU115" s="909"/>
      <c r="AV115" s="910"/>
      <c r="AW115" s="910"/>
      <c r="AX115" s="910"/>
      <c r="AY115" s="910"/>
      <c r="AZ115" s="923" t="s">
        <v>453</v>
      </c>
      <c r="BA115" s="924"/>
      <c r="BB115" s="924"/>
      <c r="BC115" s="924"/>
      <c r="BD115" s="924"/>
      <c r="BE115" s="924"/>
      <c r="BF115" s="924"/>
      <c r="BG115" s="924"/>
      <c r="BH115" s="924"/>
      <c r="BI115" s="924"/>
      <c r="BJ115" s="924"/>
      <c r="BK115" s="924"/>
      <c r="BL115" s="924"/>
      <c r="BM115" s="924"/>
      <c r="BN115" s="924"/>
      <c r="BO115" s="924"/>
      <c r="BP115" s="925"/>
      <c r="BQ115" s="926">
        <v>869394</v>
      </c>
      <c r="BR115" s="927"/>
      <c r="BS115" s="927"/>
      <c r="BT115" s="927"/>
      <c r="BU115" s="927"/>
      <c r="BV115" s="927">
        <v>1820165</v>
      </c>
      <c r="BW115" s="927"/>
      <c r="BX115" s="927"/>
      <c r="BY115" s="927"/>
      <c r="BZ115" s="927"/>
      <c r="CA115" s="927">
        <v>2167951</v>
      </c>
      <c r="CB115" s="927"/>
      <c r="CC115" s="927"/>
      <c r="CD115" s="927"/>
      <c r="CE115" s="927"/>
      <c r="CF115" s="921">
        <v>6.2</v>
      </c>
      <c r="CG115" s="922"/>
      <c r="CH115" s="922"/>
      <c r="CI115" s="922"/>
      <c r="CJ115" s="922"/>
      <c r="CK115" s="949"/>
      <c r="CL115" s="950"/>
      <c r="CM115" s="923" t="s">
        <v>454</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438</v>
      </c>
      <c r="DH115" s="960"/>
      <c r="DI115" s="960"/>
      <c r="DJ115" s="960"/>
      <c r="DK115" s="961"/>
      <c r="DL115" s="962" t="s">
        <v>438</v>
      </c>
      <c r="DM115" s="960"/>
      <c r="DN115" s="960"/>
      <c r="DO115" s="960"/>
      <c r="DP115" s="961"/>
      <c r="DQ115" s="962" t="s">
        <v>129</v>
      </c>
      <c r="DR115" s="960"/>
      <c r="DS115" s="960"/>
      <c r="DT115" s="960"/>
      <c r="DU115" s="961"/>
      <c r="DV115" s="963" t="s">
        <v>438</v>
      </c>
      <c r="DW115" s="964"/>
      <c r="DX115" s="964"/>
      <c r="DY115" s="964"/>
      <c r="DZ115" s="965"/>
    </row>
    <row r="116" spans="1:130" s="230" customFormat="1" ht="26.25" customHeight="1" x14ac:dyDescent="0.2">
      <c r="A116" s="957"/>
      <c r="B116" s="958"/>
      <c r="C116" s="966" t="s">
        <v>455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438</v>
      </c>
      <c r="AB116" s="960"/>
      <c r="AC116" s="960"/>
      <c r="AD116" s="960"/>
      <c r="AE116" s="961"/>
      <c r="AF116" s="962" t="s">
        <v>438</v>
      </c>
      <c r="AG116" s="960"/>
      <c r="AH116" s="960"/>
      <c r="AI116" s="960"/>
      <c r="AJ116" s="961"/>
      <c r="AK116" s="962" t="s">
        <v>438</v>
      </c>
      <c r="AL116" s="960"/>
      <c r="AM116" s="960"/>
      <c r="AN116" s="960"/>
      <c r="AO116" s="961"/>
      <c r="AP116" s="963" t="s">
        <v>438</v>
      </c>
      <c r="AQ116" s="964"/>
      <c r="AR116" s="964"/>
      <c r="AS116" s="964"/>
      <c r="AT116" s="965"/>
      <c r="AU116" s="909"/>
      <c r="AV116" s="910"/>
      <c r="AW116" s="910"/>
      <c r="AX116" s="910"/>
      <c r="AY116" s="910"/>
      <c r="AZ116" s="968" t="s">
        <v>456</v>
      </c>
      <c r="BA116" s="969"/>
      <c r="BB116" s="969"/>
      <c r="BC116" s="969"/>
      <c r="BD116" s="969"/>
      <c r="BE116" s="969"/>
      <c r="BF116" s="969"/>
      <c r="BG116" s="969"/>
      <c r="BH116" s="969"/>
      <c r="BI116" s="969"/>
      <c r="BJ116" s="969"/>
      <c r="BK116" s="969"/>
      <c r="BL116" s="969"/>
      <c r="BM116" s="969"/>
      <c r="BN116" s="969"/>
      <c r="BO116" s="969"/>
      <c r="BP116" s="970"/>
      <c r="BQ116" s="926" t="s">
        <v>438</v>
      </c>
      <c r="BR116" s="927"/>
      <c r="BS116" s="927"/>
      <c r="BT116" s="927"/>
      <c r="BU116" s="927"/>
      <c r="BV116" s="927" t="s">
        <v>438</v>
      </c>
      <c r="BW116" s="927"/>
      <c r="BX116" s="927"/>
      <c r="BY116" s="927"/>
      <c r="BZ116" s="927"/>
      <c r="CA116" s="927" t="s">
        <v>438</v>
      </c>
      <c r="CB116" s="927"/>
      <c r="CC116" s="927"/>
      <c r="CD116" s="927"/>
      <c r="CE116" s="927"/>
      <c r="CF116" s="921" t="s">
        <v>438</v>
      </c>
      <c r="CG116" s="922"/>
      <c r="CH116" s="922"/>
      <c r="CI116" s="922"/>
      <c r="CJ116" s="922"/>
      <c r="CK116" s="949"/>
      <c r="CL116" s="950"/>
      <c r="CM116" s="923" t="s">
        <v>457</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438</v>
      </c>
      <c r="DH116" s="960"/>
      <c r="DI116" s="960"/>
      <c r="DJ116" s="960"/>
      <c r="DK116" s="961"/>
      <c r="DL116" s="962" t="s">
        <v>438</v>
      </c>
      <c r="DM116" s="960"/>
      <c r="DN116" s="960"/>
      <c r="DO116" s="960"/>
      <c r="DP116" s="961"/>
      <c r="DQ116" s="962" t="s">
        <v>438</v>
      </c>
      <c r="DR116" s="960"/>
      <c r="DS116" s="960"/>
      <c r="DT116" s="960"/>
      <c r="DU116" s="961"/>
      <c r="DV116" s="963" t="s">
        <v>438</v>
      </c>
      <c r="DW116" s="964"/>
      <c r="DX116" s="964"/>
      <c r="DY116" s="964"/>
      <c r="DZ116" s="965"/>
    </row>
    <row r="117" spans="1:130" s="230" customFormat="1" ht="26.25" customHeight="1" x14ac:dyDescent="0.2">
      <c r="A117" s="91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458</v>
      </c>
      <c r="Z117" s="895"/>
      <c r="AA117" s="979">
        <v>5990123</v>
      </c>
      <c r="AB117" s="980"/>
      <c r="AC117" s="980"/>
      <c r="AD117" s="980"/>
      <c r="AE117" s="981"/>
      <c r="AF117" s="982">
        <v>6221145</v>
      </c>
      <c r="AG117" s="980"/>
      <c r="AH117" s="980"/>
      <c r="AI117" s="980"/>
      <c r="AJ117" s="981"/>
      <c r="AK117" s="982">
        <v>6551271</v>
      </c>
      <c r="AL117" s="980"/>
      <c r="AM117" s="980"/>
      <c r="AN117" s="980"/>
      <c r="AO117" s="981"/>
      <c r="AP117" s="983"/>
      <c r="AQ117" s="984"/>
      <c r="AR117" s="984"/>
      <c r="AS117" s="984"/>
      <c r="AT117" s="985"/>
      <c r="AU117" s="909"/>
      <c r="AV117" s="910"/>
      <c r="AW117" s="910"/>
      <c r="AX117" s="910"/>
      <c r="AY117" s="910"/>
      <c r="AZ117" s="975" t="s">
        <v>459</v>
      </c>
      <c r="BA117" s="976"/>
      <c r="BB117" s="976"/>
      <c r="BC117" s="976"/>
      <c r="BD117" s="976"/>
      <c r="BE117" s="976"/>
      <c r="BF117" s="976"/>
      <c r="BG117" s="976"/>
      <c r="BH117" s="976"/>
      <c r="BI117" s="976"/>
      <c r="BJ117" s="976"/>
      <c r="BK117" s="976"/>
      <c r="BL117" s="976"/>
      <c r="BM117" s="976"/>
      <c r="BN117" s="976"/>
      <c r="BO117" s="976"/>
      <c r="BP117" s="977"/>
      <c r="BQ117" s="926" t="s">
        <v>438</v>
      </c>
      <c r="BR117" s="927"/>
      <c r="BS117" s="927"/>
      <c r="BT117" s="927"/>
      <c r="BU117" s="927"/>
      <c r="BV117" s="927" t="s">
        <v>438</v>
      </c>
      <c r="BW117" s="927"/>
      <c r="BX117" s="927"/>
      <c r="BY117" s="927"/>
      <c r="BZ117" s="927"/>
      <c r="CA117" s="927" t="s">
        <v>129</v>
      </c>
      <c r="CB117" s="927"/>
      <c r="CC117" s="927"/>
      <c r="CD117" s="927"/>
      <c r="CE117" s="927"/>
      <c r="CF117" s="921" t="s">
        <v>438</v>
      </c>
      <c r="CG117" s="922"/>
      <c r="CH117" s="922"/>
      <c r="CI117" s="922"/>
      <c r="CJ117" s="922"/>
      <c r="CK117" s="949"/>
      <c r="CL117" s="950"/>
      <c r="CM117" s="923" t="s">
        <v>460</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129</v>
      </c>
      <c r="DH117" s="960"/>
      <c r="DI117" s="960"/>
      <c r="DJ117" s="960"/>
      <c r="DK117" s="961"/>
      <c r="DL117" s="962" t="s">
        <v>438</v>
      </c>
      <c r="DM117" s="960"/>
      <c r="DN117" s="960"/>
      <c r="DO117" s="960"/>
      <c r="DP117" s="961"/>
      <c r="DQ117" s="962" t="s">
        <v>438</v>
      </c>
      <c r="DR117" s="960"/>
      <c r="DS117" s="960"/>
      <c r="DT117" s="960"/>
      <c r="DU117" s="961"/>
      <c r="DV117" s="963" t="s">
        <v>129</v>
      </c>
      <c r="DW117" s="964"/>
      <c r="DX117" s="964"/>
      <c r="DY117" s="964"/>
      <c r="DZ117" s="965"/>
    </row>
    <row r="118" spans="1:130" s="230" customFormat="1" ht="26.25" customHeight="1" x14ac:dyDescent="0.2">
      <c r="A118" s="913" t="s">
        <v>432</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429</v>
      </c>
      <c r="AB118" s="894"/>
      <c r="AC118" s="894"/>
      <c r="AD118" s="894"/>
      <c r="AE118" s="895"/>
      <c r="AF118" s="893" t="s">
        <v>430</v>
      </c>
      <c r="AG118" s="894"/>
      <c r="AH118" s="894"/>
      <c r="AI118" s="894"/>
      <c r="AJ118" s="895"/>
      <c r="AK118" s="893" t="s">
        <v>311</v>
      </c>
      <c r="AL118" s="894"/>
      <c r="AM118" s="894"/>
      <c r="AN118" s="894"/>
      <c r="AO118" s="895"/>
      <c r="AP118" s="971" t="s">
        <v>431</v>
      </c>
      <c r="AQ118" s="972"/>
      <c r="AR118" s="972"/>
      <c r="AS118" s="972"/>
      <c r="AT118" s="973"/>
      <c r="AU118" s="909"/>
      <c r="AV118" s="910"/>
      <c r="AW118" s="910"/>
      <c r="AX118" s="910"/>
      <c r="AY118" s="910"/>
      <c r="AZ118" s="974" t="s">
        <v>461</v>
      </c>
      <c r="BA118" s="966"/>
      <c r="BB118" s="966"/>
      <c r="BC118" s="966"/>
      <c r="BD118" s="966"/>
      <c r="BE118" s="966"/>
      <c r="BF118" s="966"/>
      <c r="BG118" s="966"/>
      <c r="BH118" s="966"/>
      <c r="BI118" s="966"/>
      <c r="BJ118" s="966"/>
      <c r="BK118" s="966"/>
      <c r="BL118" s="966"/>
      <c r="BM118" s="966"/>
      <c r="BN118" s="966"/>
      <c r="BO118" s="966"/>
      <c r="BP118" s="967"/>
      <c r="BQ118" s="1000" t="s">
        <v>129</v>
      </c>
      <c r="BR118" s="1001"/>
      <c r="BS118" s="1001"/>
      <c r="BT118" s="1001"/>
      <c r="BU118" s="1001"/>
      <c r="BV118" s="1001" t="s">
        <v>129</v>
      </c>
      <c r="BW118" s="1001"/>
      <c r="BX118" s="1001"/>
      <c r="BY118" s="1001"/>
      <c r="BZ118" s="1001"/>
      <c r="CA118" s="1001" t="s">
        <v>129</v>
      </c>
      <c r="CB118" s="1001"/>
      <c r="CC118" s="1001"/>
      <c r="CD118" s="1001"/>
      <c r="CE118" s="1001"/>
      <c r="CF118" s="921" t="s">
        <v>129</v>
      </c>
      <c r="CG118" s="922"/>
      <c r="CH118" s="922"/>
      <c r="CI118" s="922"/>
      <c r="CJ118" s="922"/>
      <c r="CK118" s="949"/>
      <c r="CL118" s="950"/>
      <c r="CM118" s="923" t="s">
        <v>462</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129</v>
      </c>
      <c r="DH118" s="960"/>
      <c r="DI118" s="960"/>
      <c r="DJ118" s="960"/>
      <c r="DK118" s="961"/>
      <c r="DL118" s="962" t="s">
        <v>129</v>
      </c>
      <c r="DM118" s="960"/>
      <c r="DN118" s="960"/>
      <c r="DO118" s="960"/>
      <c r="DP118" s="961"/>
      <c r="DQ118" s="962" t="s">
        <v>129</v>
      </c>
      <c r="DR118" s="960"/>
      <c r="DS118" s="960"/>
      <c r="DT118" s="960"/>
      <c r="DU118" s="961"/>
      <c r="DV118" s="963" t="s">
        <v>129</v>
      </c>
      <c r="DW118" s="964"/>
      <c r="DX118" s="964"/>
      <c r="DY118" s="964"/>
      <c r="DZ118" s="965"/>
    </row>
    <row r="119" spans="1:130" s="230" customFormat="1" ht="26.25" customHeight="1" x14ac:dyDescent="0.2">
      <c r="A119" s="1057" t="s">
        <v>435</v>
      </c>
      <c r="B119" s="948"/>
      <c r="C119" s="930" t="s">
        <v>436</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v>294695</v>
      </c>
      <c r="AB119" s="901"/>
      <c r="AC119" s="901"/>
      <c r="AD119" s="901"/>
      <c r="AE119" s="902"/>
      <c r="AF119" s="903">
        <v>294995</v>
      </c>
      <c r="AG119" s="901"/>
      <c r="AH119" s="901"/>
      <c r="AI119" s="901"/>
      <c r="AJ119" s="902"/>
      <c r="AK119" s="903">
        <v>295302</v>
      </c>
      <c r="AL119" s="901"/>
      <c r="AM119" s="901"/>
      <c r="AN119" s="901"/>
      <c r="AO119" s="902"/>
      <c r="AP119" s="904">
        <v>0.8</v>
      </c>
      <c r="AQ119" s="905"/>
      <c r="AR119" s="905"/>
      <c r="AS119" s="905"/>
      <c r="AT119" s="906"/>
      <c r="AU119" s="911"/>
      <c r="AV119" s="912"/>
      <c r="AW119" s="912"/>
      <c r="AX119" s="912"/>
      <c r="AY119" s="912"/>
      <c r="AZ119" s="251" t="s">
        <v>190</v>
      </c>
      <c r="BA119" s="251"/>
      <c r="BB119" s="251"/>
      <c r="BC119" s="251"/>
      <c r="BD119" s="251"/>
      <c r="BE119" s="251"/>
      <c r="BF119" s="251"/>
      <c r="BG119" s="251"/>
      <c r="BH119" s="251"/>
      <c r="BI119" s="251"/>
      <c r="BJ119" s="251"/>
      <c r="BK119" s="251"/>
      <c r="BL119" s="251"/>
      <c r="BM119" s="251"/>
      <c r="BN119" s="251"/>
      <c r="BO119" s="978" t="s">
        <v>463</v>
      </c>
      <c r="BP119" s="1006"/>
      <c r="BQ119" s="1000">
        <v>89277524</v>
      </c>
      <c r="BR119" s="1001"/>
      <c r="BS119" s="1001"/>
      <c r="BT119" s="1001"/>
      <c r="BU119" s="1001"/>
      <c r="BV119" s="1001">
        <v>85840748</v>
      </c>
      <c r="BW119" s="1001"/>
      <c r="BX119" s="1001"/>
      <c r="BY119" s="1001"/>
      <c r="BZ119" s="1001"/>
      <c r="CA119" s="1001">
        <v>83137388</v>
      </c>
      <c r="CB119" s="1001"/>
      <c r="CC119" s="1001"/>
      <c r="CD119" s="1001"/>
      <c r="CE119" s="1001"/>
      <c r="CF119" s="1002"/>
      <c r="CG119" s="1003"/>
      <c r="CH119" s="1003"/>
      <c r="CI119" s="1003"/>
      <c r="CJ119" s="1004"/>
      <c r="CK119" s="951"/>
      <c r="CL119" s="952"/>
      <c r="CM119" s="974" t="s">
        <v>464</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966889</v>
      </c>
      <c r="DH119" s="987"/>
      <c r="DI119" s="987"/>
      <c r="DJ119" s="987"/>
      <c r="DK119" s="988"/>
      <c r="DL119" s="986">
        <v>818097</v>
      </c>
      <c r="DM119" s="987"/>
      <c r="DN119" s="987"/>
      <c r="DO119" s="987"/>
      <c r="DP119" s="988"/>
      <c r="DQ119" s="986">
        <v>669305</v>
      </c>
      <c r="DR119" s="987"/>
      <c r="DS119" s="987"/>
      <c r="DT119" s="987"/>
      <c r="DU119" s="988"/>
      <c r="DV119" s="989">
        <v>1.9</v>
      </c>
      <c r="DW119" s="990"/>
      <c r="DX119" s="990"/>
      <c r="DY119" s="990"/>
      <c r="DZ119" s="991"/>
    </row>
    <row r="120" spans="1:130" s="230" customFormat="1" ht="26.25" customHeight="1" x14ac:dyDescent="0.2">
      <c r="A120" s="1058"/>
      <c r="B120" s="950"/>
      <c r="C120" s="923" t="s">
        <v>440</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v>5062</v>
      </c>
      <c r="AB120" s="960"/>
      <c r="AC120" s="960"/>
      <c r="AD120" s="960"/>
      <c r="AE120" s="961"/>
      <c r="AF120" s="962">
        <v>5066</v>
      </c>
      <c r="AG120" s="960"/>
      <c r="AH120" s="960"/>
      <c r="AI120" s="960"/>
      <c r="AJ120" s="961"/>
      <c r="AK120" s="962">
        <v>5066</v>
      </c>
      <c r="AL120" s="960"/>
      <c r="AM120" s="960"/>
      <c r="AN120" s="960"/>
      <c r="AO120" s="961"/>
      <c r="AP120" s="963">
        <v>0</v>
      </c>
      <c r="AQ120" s="964"/>
      <c r="AR120" s="964"/>
      <c r="AS120" s="964"/>
      <c r="AT120" s="965"/>
      <c r="AU120" s="992" t="s">
        <v>465</v>
      </c>
      <c r="AV120" s="993"/>
      <c r="AW120" s="993"/>
      <c r="AX120" s="993"/>
      <c r="AY120" s="994"/>
      <c r="AZ120" s="930" t="s">
        <v>466</v>
      </c>
      <c r="BA120" s="898"/>
      <c r="BB120" s="898"/>
      <c r="BC120" s="898"/>
      <c r="BD120" s="898"/>
      <c r="BE120" s="898"/>
      <c r="BF120" s="898"/>
      <c r="BG120" s="898"/>
      <c r="BH120" s="898"/>
      <c r="BI120" s="898"/>
      <c r="BJ120" s="898"/>
      <c r="BK120" s="898"/>
      <c r="BL120" s="898"/>
      <c r="BM120" s="898"/>
      <c r="BN120" s="898"/>
      <c r="BO120" s="898"/>
      <c r="BP120" s="899"/>
      <c r="BQ120" s="931">
        <v>13192774</v>
      </c>
      <c r="BR120" s="932"/>
      <c r="BS120" s="932"/>
      <c r="BT120" s="932"/>
      <c r="BU120" s="932"/>
      <c r="BV120" s="932">
        <v>13869589</v>
      </c>
      <c r="BW120" s="932"/>
      <c r="BX120" s="932"/>
      <c r="BY120" s="932"/>
      <c r="BZ120" s="932"/>
      <c r="CA120" s="932">
        <v>15680809</v>
      </c>
      <c r="CB120" s="932"/>
      <c r="CC120" s="932"/>
      <c r="CD120" s="932"/>
      <c r="CE120" s="932"/>
      <c r="CF120" s="945">
        <v>45.1</v>
      </c>
      <c r="CG120" s="946"/>
      <c r="CH120" s="946"/>
      <c r="CI120" s="946"/>
      <c r="CJ120" s="946"/>
      <c r="CK120" s="1007" t="s">
        <v>467</v>
      </c>
      <c r="CL120" s="1008"/>
      <c r="CM120" s="1008"/>
      <c r="CN120" s="1008"/>
      <c r="CO120" s="1009"/>
      <c r="CP120" s="1015" t="s">
        <v>412</v>
      </c>
      <c r="CQ120" s="1016"/>
      <c r="CR120" s="1016"/>
      <c r="CS120" s="1016"/>
      <c r="CT120" s="1016"/>
      <c r="CU120" s="1016"/>
      <c r="CV120" s="1016"/>
      <c r="CW120" s="1016"/>
      <c r="CX120" s="1016"/>
      <c r="CY120" s="1016"/>
      <c r="CZ120" s="1016"/>
      <c r="DA120" s="1016"/>
      <c r="DB120" s="1016"/>
      <c r="DC120" s="1016"/>
      <c r="DD120" s="1016"/>
      <c r="DE120" s="1016"/>
      <c r="DF120" s="1017"/>
      <c r="DG120" s="931">
        <v>25352187</v>
      </c>
      <c r="DH120" s="932"/>
      <c r="DI120" s="932"/>
      <c r="DJ120" s="932"/>
      <c r="DK120" s="932"/>
      <c r="DL120" s="932">
        <v>22430063</v>
      </c>
      <c r="DM120" s="932"/>
      <c r="DN120" s="932"/>
      <c r="DO120" s="932"/>
      <c r="DP120" s="932"/>
      <c r="DQ120" s="932">
        <v>20291370</v>
      </c>
      <c r="DR120" s="932"/>
      <c r="DS120" s="932"/>
      <c r="DT120" s="932"/>
      <c r="DU120" s="932"/>
      <c r="DV120" s="933">
        <v>58.3</v>
      </c>
      <c r="DW120" s="933"/>
      <c r="DX120" s="933"/>
      <c r="DY120" s="933"/>
      <c r="DZ120" s="934"/>
    </row>
    <row r="121" spans="1:130" s="230" customFormat="1" ht="26.25" customHeight="1" x14ac:dyDescent="0.2">
      <c r="A121" s="1058"/>
      <c r="B121" s="950"/>
      <c r="C121" s="975" t="s">
        <v>468</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129</v>
      </c>
      <c r="AB121" s="960"/>
      <c r="AC121" s="960"/>
      <c r="AD121" s="960"/>
      <c r="AE121" s="961"/>
      <c r="AF121" s="962" t="s">
        <v>129</v>
      </c>
      <c r="AG121" s="960"/>
      <c r="AH121" s="960"/>
      <c r="AI121" s="960"/>
      <c r="AJ121" s="961"/>
      <c r="AK121" s="962" t="s">
        <v>129</v>
      </c>
      <c r="AL121" s="960"/>
      <c r="AM121" s="960"/>
      <c r="AN121" s="960"/>
      <c r="AO121" s="961"/>
      <c r="AP121" s="963" t="s">
        <v>129</v>
      </c>
      <c r="AQ121" s="964"/>
      <c r="AR121" s="964"/>
      <c r="AS121" s="964"/>
      <c r="AT121" s="965"/>
      <c r="AU121" s="995"/>
      <c r="AV121" s="996"/>
      <c r="AW121" s="996"/>
      <c r="AX121" s="996"/>
      <c r="AY121" s="997"/>
      <c r="AZ121" s="923" t="s">
        <v>469</v>
      </c>
      <c r="BA121" s="924"/>
      <c r="BB121" s="924"/>
      <c r="BC121" s="924"/>
      <c r="BD121" s="924"/>
      <c r="BE121" s="924"/>
      <c r="BF121" s="924"/>
      <c r="BG121" s="924"/>
      <c r="BH121" s="924"/>
      <c r="BI121" s="924"/>
      <c r="BJ121" s="924"/>
      <c r="BK121" s="924"/>
      <c r="BL121" s="924"/>
      <c r="BM121" s="924"/>
      <c r="BN121" s="924"/>
      <c r="BO121" s="924"/>
      <c r="BP121" s="925"/>
      <c r="BQ121" s="926">
        <v>19610864</v>
      </c>
      <c r="BR121" s="927"/>
      <c r="BS121" s="927"/>
      <c r="BT121" s="927"/>
      <c r="BU121" s="927"/>
      <c r="BV121" s="927">
        <v>19800511</v>
      </c>
      <c r="BW121" s="927"/>
      <c r="BX121" s="927"/>
      <c r="BY121" s="927"/>
      <c r="BZ121" s="927"/>
      <c r="CA121" s="927">
        <v>20593031</v>
      </c>
      <c r="CB121" s="927"/>
      <c r="CC121" s="927"/>
      <c r="CD121" s="927"/>
      <c r="CE121" s="927"/>
      <c r="CF121" s="921">
        <v>59.2</v>
      </c>
      <c r="CG121" s="922"/>
      <c r="CH121" s="922"/>
      <c r="CI121" s="922"/>
      <c r="CJ121" s="922"/>
      <c r="CK121" s="1010"/>
      <c r="CL121" s="1011"/>
      <c r="CM121" s="1011"/>
      <c r="CN121" s="1011"/>
      <c r="CO121" s="1012"/>
      <c r="CP121" s="1020" t="s">
        <v>413</v>
      </c>
      <c r="CQ121" s="1021"/>
      <c r="CR121" s="1021"/>
      <c r="CS121" s="1021"/>
      <c r="CT121" s="1021"/>
      <c r="CU121" s="1021"/>
      <c r="CV121" s="1021"/>
      <c r="CW121" s="1021"/>
      <c r="CX121" s="1021"/>
      <c r="CY121" s="1021"/>
      <c r="CZ121" s="1021"/>
      <c r="DA121" s="1021"/>
      <c r="DB121" s="1021"/>
      <c r="DC121" s="1021"/>
      <c r="DD121" s="1021"/>
      <c r="DE121" s="1021"/>
      <c r="DF121" s="1022"/>
      <c r="DG121" s="926">
        <v>3239872</v>
      </c>
      <c r="DH121" s="927"/>
      <c r="DI121" s="927"/>
      <c r="DJ121" s="927"/>
      <c r="DK121" s="927"/>
      <c r="DL121" s="927">
        <v>2719286</v>
      </c>
      <c r="DM121" s="927"/>
      <c r="DN121" s="927"/>
      <c r="DO121" s="927"/>
      <c r="DP121" s="927"/>
      <c r="DQ121" s="927">
        <v>2252771</v>
      </c>
      <c r="DR121" s="927"/>
      <c r="DS121" s="927"/>
      <c r="DT121" s="927"/>
      <c r="DU121" s="927"/>
      <c r="DV121" s="928">
        <v>6.5</v>
      </c>
      <c r="DW121" s="928"/>
      <c r="DX121" s="928"/>
      <c r="DY121" s="928"/>
      <c r="DZ121" s="929"/>
    </row>
    <row r="122" spans="1:130" s="230" customFormat="1" ht="26.25" customHeight="1" x14ac:dyDescent="0.2">
      <c r="A122" s="1058"/>
      <c r="B122" s="950"/>
      <c r="C122" s="923" t="s">
        <v>451</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129</v>
      </c>
      <c r="AB122" s="960"/>
      <c r="AC122" s="960"/>
      <c r="AD122" s="960"/>
      <c r="AE122" s="961"/>
      <c r="AF122" s="962" t="s">
        <v>129</v>
      </c>
      <c r="AG122" s="960"/>
      <c r="AH122" s="960"/>
      <c r="AI122" s="960"/>
      <c r="AJ122" s="961"/>
      <c r="AK122" s="962" t="s">
        <v>129</v>
      </c>
      <c r="AL122" s="960"/>
      <c r="AM122" s="960"/>
      <c r="AN122" s="960"/>
      <c r="AO122" s="961"/>
      <c r="AP122" s="963" t="s">
        <v>129</v>
      </c>
      <c r="AQ122" s="964"/>
      <c r="AR122" s="964"/>
      <c r="AS122" s="964"/>
      <c r="AT122" s="965"/>
      <c r="AU122" s="995"/>
      <c r="AV122" s="996"/>
      <c r="AW122" s="996"/>
      <c r="AX122" s="996"/>
      <c r="AY122" s="997"/>
      <c r="AZ122" s="974" t="s">
        <v>470</v>
      </c>
      <c r="BA122" s="966"/>
      <c r="BB122" s="966"/>
      <c r="BC122" s="966"/>
      <c r="BD122" s="966"/>
      <c r="BE122" s="966"/>
      <c r="BF122" s="966"/>
      <c r="BG122" s="966"/>
      <c r="BH122" s="966"/>
      <c r="BI122" s="966"/>
      <c r="BJ122" s="966"/>
      <c r="BK122" s="966"/>
      <c r="BL122" s="966"/>
      <c r="BM122" s="966"/>
      <c r="BN122" s="966"/>
      <c r="BO122" s="966"/>
      <c r="BP122" s="967"/>
      <c r="BQ122" s="1000">
        <v>60594450</v>
      </c>
      <c r="BR122" s="1001"/>
      <c r="BS122" s="1001"/>
      <c r="BT122" s="1001"/>
      <c r="BU122" s="1001"/>
      <c r="BV122" s="1001">
        <v>59586691</v>
      </c>
      <c r="BW122" s="1001"/>
      <c r="BX122" s="1001"/>
      <c r="BY122" s="1001"/>
      <c r="BZ122" s="1001"/>
      <c r="CA122" s="1001">
        <v>57773255</v>
      </c>
      <c r="CB122" s="1001"/>
      <c r="CC122" s="1001"/>
      <c r="CD122" s="1001"/>
      <c r="CE122" s="1001"/>
      <c r="CF122" s="1018">
        <v>166</v>
      </c>
      <c r="CG122" s="1019"/>
      <c r="CH122" s="1019"/>
      <c r="CI122" s="1019"/>
      <c r="CJ122" s="1019"/>
      <c r="CK122" s="1010"/>
      <c r="CL122" s="1011"/>
      <c r="CM122" s="1011"/>
      <c r="CN122" s="1011"/>
      <c r="CO122" s="1012"/>
      <c r="CP122" s="1020" t="s">
        <v>410</v>
      </c>
      <c r="CQ122" s="1021"/>
      <c r="CR122" s="1021"/>
      <c r="CS122" s="1021"/>
      <c r="CT122" s="1021"/>
      <c r="CU122" s="1021"/>
      <c r="CV122" s="1021"/>
      <c r="CW122" s="1021"/>
      <c r="CX122" s="1021"/>
      <c r="CY122" s="1021"/>
      <c r="CZ122" s="1021"/>
      <c r="DA122" s="1021"/>
      <c r="DB122" s="1021"/>
      <c r="DC122" s="1021"/>
      <c r="DD122" s="1021"/>
      <c r="DE122" s="1021"/>
      <c r="DF122" s="1022"/>
      <c r="DG122" s="926">
        <v>233108</v>
      </c>
      <c r="DH122" s="927"/>
      <c r="DI122" s="927"/>
      <c r="DJ122" s="927"/>
      <c r="DK122" s="927"/>
      <c r="DL122" s="927">
        <v>222128</v>
      </c>
      <c r="DM122" s="927"/>
      <c r="DN122" s="927"/>
      <c r="DO122" s="927"/>
      <c r="DP122" s="927"/>
      <c r="DQ122" s="927">
        <v>183893</v>
      </c>
      <c r="DR122" s="927"/>
      <c r="DS122" s="927"/>
      <c r="DT122" s="927"/>
      <c r="DU122" s="927"/>
      <c r="DV122" s="928">
        <v>0.5</v>
      </c>
      <c r="DW122" s="928"/>
      <c r="DX122" s="928"/>
      <c r="DY122" s="928"/>
      <c r="DZ122" s="929"/>
    </row>
    <row r="123" spans="1:130" s="230" customFormat="1" ht="26.25" customHeight="1" x14ac:dyDescent="0.2">
      <c r="A123" s="1058"/>
      <c r="B123" s="950"/>
      <c r="C123" s="923" t="s">
        <v>457</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129</v>
      </c>
      <c r="AB123" s="960"/>
      <c r="AC123" s="960"/>
      <c r="AD123" s="960"/>
      <c r="AE123" s="961"/>
      <c r="AF123" s="962" t="s">
        <v>129</v>
      </c>
      <c r="AG123" s="960"/>
      <c r="AH123" s="960"/>
      <c r="AI123" s="960"/>
      <c r="AJ123" s="961"/>
      <c r="AK123" s="962" t="s">
        <v>129</v>
      </c>
      <c r="AL123" s="960"/>
      <c r="AM123" s="960"/>
      <c r="AN123" s="960"/>
      <c r="AO123" s="961"/>
      <c r="AP123" s="963" t="s">
        <v>129</v>
      </c>
      <c r="AQ123" s="964"/>
      <c r="AR123" s="964"/>
      <c r="AS123" s="964"/>
      <c r="AT123" s="965"/>
      <c r="AU123" s="998"/>
      <c r="AV123" s="999"/>
      <c r="AW123" s="999"/>
      <c r="AX123" s="999"/>
      <c r="AY123" s="999"/>
      <c r="AZ123" s="251" t="s">
        <v>190</v>
      </c>
      <c r="BA123" s="251"/>
      <c r="BB123" s="251"/>
      <c r="BC123" s="251"/>
      <c r="BD123" s="251"/>
      <c r="BE123" s="251"/>
      <c r="BF123" s="251"/>
      <c r="BG123" s="251"/>
      <c r="BH123" s="251"/>
      <c r="BI123" s="251"/>
      <c r="BJ123" s="251"/>
      <c r="BK123" s="251"/>
      <c r="BL123" s="251"/>
      <c r="BM123" s="251"/>
      <c r="BN123" s="251"/>
      <c r="BO123" s="978" t="s">
        <v>471</v>
      </c>
      <c r="BP123" s="1006"/>
      <c r="BQ123" s="1064">
        <v>93398088</v>
      </c>
      <c r="BR123" s="1065"/>
      <c r="BS123" s="1065"/>
      <c r="BT123" s="1065"/>
      <c r="BU123" s="1065"/>
      <c r="BV123" s="1065">
        <v>93256791</v>
      </c>
      <c r="BW123" s="1065"/>
      <c r="BX123" s="1065"/>
      <c r="BY123" s="1065"/>
      <c r="BZ123" s="1065"/>
      <c r="CA123" s="1065">
        <v>94047095</v>
      </c>
      <c r="CB123" s="1065"/>
      <c r="CC123" s="1065"/>
      <c r="CD123" s="1065"/>
      <c r="CE123" s="1065"/>
      <c r="CF123" s="1002"/>
      <c r="CG123" s="1003"/>
      <c r="CH123" s="1003"/>
      <c r="CI123" s="1003"/>
      <c r="CJ123" s="1004"/>
      <c r="CK123" s="1010"/>
      <c r="CL123" s="1011"/>
      <c r="CM123" s="1011"/>
      <c r="CN123" s="1011"/>
      <c r="CO123" s="1012"/>
      <c r="CP123" s="1020" t="s">
        <v>408</v>
      </c>
      <c r="CQ123" s="1021"/>
      <c r="CR123" s="1021"/>
      <c r="CS123" s="1021"/>
      <c r="CT123" s="1021"/>
      <c r="CU123" s="1021"/>
      <c r="CV123" s="1021"/>
      <c r="CW123" s="1021"/>
      <c r="CX123" s="1021"/>
      <c r="CY123" s="1021"/>
      <c r="CZ123" s="1021"/>
      <c r="DA123" s="1021"/>
      <c r="DB123" s="1021"/>
      <c r="DC123" s="1021"/>
      <c r="DD123" s="1021"/>
      <c r="DE123" s="1021"/>
      <c r="DF123" s="1022"/>
      <c r="DG123" s="959" t="s">
        <v>129</v>
      </c>
      <c r="DH123" s="960"/>
      <c r="DI123" s="960"/>
      <c r="DJ123" s="960"/>
      <c r="DK123" s="961"/>
      <c r="DL123" s="962" t="s">
        <v>129</v>
      </c>
      <c r="DM123" s="960"/>
      <c r="DN123" s="960"/>
      <c r="DO123" s="960"/>
      <c r="DP123" s="961"/>
      <c r="DQ123" s="962" t="s">
        <v>129</v>
      </c>
      <c r="DR123" s="960"/>
      <c r="DS123" s="960"/>
      <c r="DT123" s="960"/>
      <c r="DU123" s="961"/>
      <c r="DV123" s="963" t="s">
        <v>129</v>
      </c>
      <c r="DW123" s="964"/>
      <c r="DX123" s="964"/>
      <c r="DY123" s="964"/>
      <c r="DZ123" s="965"/>
    </row>
    <row r="124" spans="1:130" s="230" customFormat="1" ht="26.25" customHeight="1" thickBot="1" x14ac:dyDescent="0.25">
      <c r="A124" s="1058"/>
      <c r="B124" s="950"/>
      <c r="C124" s="923" t="s">
        <v>460</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129</v>
      </c>
      <c r="AB124" s="960"/>
      <c r="AC124" s="960"/>
      <c r="AD124" s="960"/>
      <c r="AE124" s="961"/>
      <c r="AF124" s="962" t="s">
        <v>129</v>
      </c>
      <c r="AG124" s="960"/>
      <c r="AH124" s="960"/>
      <c r="AI124" s="960"/>
      <c r="AJ124" s="961"/>
      <c r="AK124" s="962" t="s">
        <v>129</v>
      </c>
      <c r="AL124" s="960"/>
      <c r="AM124" s="960"/>
      <c r="AN124" s="960"/>
      <c r="AO124" s="961"/>
      <c r="AP124" s="963" t="s">
        <v>129</v>
      </c>
      <c r="AQ124" s="964"/>
      <c r="AR124" s="964"/>
      <c r="AS124" s="964"/>
      <c r="AT124" s="965"/>
      <c r="AU124" s="1060" t="s">
        <v>472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129</v>
      </c>
      <c r="BR124" s="1028"/>
      <c r="BS124" s="1028"/>
      <c r="BT124" s="1028"/>
      <c r="BU124" s="1028"/>
      <c r="BV124" s="1028" t="s">
        <v>129</v>
      </c>
      <c r="BW124" s="1028"/>
      <c r="BX124" s="1028"/>
      <c r="BY124" s="1028"/>
      <c r="BZ124" s="1028"/>
      <c r="CA124" s="1028" t="s">
        <v>129</v>
      </c>
      <c r="CB124" s="1028"/>
      <c r="CC124" s="1028"/>
      <c r="CD124" s="1028"/>
      <c r="CE124" s="1028"/>
      <c r="CF124" s="1029"/>
      <c r="CG124" s="1030"/>
      <c r="CH124" s="1030"/>
      <c r="CI124" s="1030"/>
      <c r="CJ124" s="1031"/>
      <c r="CK124" s="1013"/>
      <c r="CL124" s="1013"/>
      <c r="CM124" s="1013"/>
      <c r="CN124" s="1013"/>
      <c r="CO124" s="1014"/>
      <c r="CP124" s="1020" t="s">
        <v>473</v>
      </c>
      <c r="CQ124" s="1021"/>
      <c r="CR124" s="1021"/>
      <c r="CS124" s="1021"/>
      <c r="CT124" s="1021"/>
      <c r="CU124" s="1021"/>
      <c r="CV124" s="1021"/>
      <c r="CW124" s="1021"/>
      <c r="CX124" s="1021"/>
      <c r="CY124" s="1021"/>
      <c r="CZ124" s="1021"/>
      <c r="DA124" s="1021"/>
      <c r="DB124" s="1021"/>
      <c r="DC124" s="1021"/>
      <c r="DD124" s="1021"/>
      <c r="DE124" s="1021"/>
      <c r="DF124" s="1022"/>
      <c r="DG124" s="1005" t="s">
        <v>129</v>
      </c>
      <c r="DH124" s="987"/>
      <c r="DI124" s="987"/>
      <c r="DJ124" s="987"/>
      <c r="DK124" s="988"/>
      <c r="DL124" s="986" t="s">
        <v>129</v>
      </c>
      <c r="DM124" s="987"/>
      <c r="DN124" s="987"/>
      <c r="DO124" s="987"/>
      <c r="DP124" s="988"/>
      <c r="DQ124" s="986" t="s">
        <v>129</v>
      </c>
      <c r="DR124" s="987"/>
      <c r="DS124" s="987"/>
      <c r="DT124" s="987"/>
      <c r="DU124" s="988"/>
      <c r="DV124" s="989" t="s">
        <v>129</v>
      </c>
      <c r="DW124" s="990"/>
      <c r="DX124" s="990"/>
      <c r="DY124" s="990"/>
      <c r="DZ124" s="991"/>
    </row>
    <row r="125" spans="1:130" s="230" customFormat="1" ht="26.25" customHeight="1" x14ac:dyDescent="0.2">
      <c r="A125" s="1058"/>
      <c r="B125" s="950"/>
      <c r="C125" s="923" t="s">
        <v>462</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129</v>
      </c>
      <c r="AB125" s="960"/>
      <c r="AC125" s="960"/>
      <c r="AD125" s="960"/>
      <c r="AE125" s="961"/>
      <c r="AF125" s="962" t="s">
        <v>129</v>
      </c>
      <c r="AG125" s="960"/>
      <c r="AH125" s="960"/>
      <c r="AI125" s="960"/>
      <c r="AJ125" s="961"/>
      <c r="AK125" s="962" t="s">
        <v>129</v>
      </c>
      <c r="AL125" s="960"/>
      <c r="AM125" s="960"/>
      <c r="AN125" s="960"/>
      <c r="AO125" s="961"/>
      <c r="AP125" s="963" t="s">
        <v>129</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474</v>
      </c>
      <c r="CL125" s="1008"/>
      <c r="CM125" s="1008"/>
      <c r="CN125" s="1008"/>
      <c r="CO125" s="1009"/>
      <c r="CP125" s="930" t="s">
        <v>475</v>
      </c>
      <c r="CQ125" s="898"/>
      <c r="CR125" s="898"/>
      <c r="CS125" s="898"/>
      <c r="CT125" s="898"/>
      <c r="CU125" s="898"/>
      <c r="CV125" s="898"/>
      <c r="CW125" s="898"/>
      <c r="CX125" s="898"/>
      <c r="CY125" s="898"/>
      <c r="CZ125" s="898"/>
      <c r="DA125" s="898"/>
      <c r="DB125" s="898"/>
      <c r="DC125" s="898"/>
      <c r="DD125" s="898"/>
      <c r="DE125" s="898"/>
      <c r="DF125" s="899"/>
      <c r="DG125" s="931" t="s">
        <v>129</v>
      </c>
      <c r="DH125" s="932"/>
      <c r="DI125" s="932"/>
      <c r="DJ125" s="932"/>
      <c r="DK125" s="932"/>
      <c r="DL125" s="932" t="s">
        <v>129</v>
      </c>
      <c r="DM125" s="932"/>
      <c r="DN125" s="932"/>
      <c r="DO125" s="932"/>
      <c r="DP125" s="932"/>
      <c r="DQ125" s="932" t="s">
        <v>129</v>
      </c>
      <c r="DR125" s="932"/>
      <c r="DS125" s="932"/>
      <c r="DT125" s="932"/>
      <c r="DU125" s="932"/>
      <c r="DV125" s="933" t="s">
        <v>129</v>
      </c>
      <c r="DW125" s="933"/>
      <c r="DX125" s="933"/>
      <c r="DY125" s="933"/>
      <c r="DZ125" s="934"/>
    </row>
    <row r="126" spans="1:130" s="230" customFormat="1" ht="26.25" customHeight="1" thickBot="1" x14ac:dyDescent="0.25">
      <c r="A126" s="1058"/>
      <c r="B126" s="950"/>
      <c r="C126" s="923" t="s">
        <v>464</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129</v>
      </c>
      <c r="AB126" s="960"/>
      <c r="AC126" s="960"/>
      <c r="AD126" s="960"/>
      <c r="AE126" s="961"/>
      <c r="AF126" s="962" t="s">
        <v>129</v>
      </c>
      <c r="AG126" s="960"/>
      <c r="AH126" s="960"/>
      <c r="AI126" s="960"/>
      <c r="AJ126" s="961"/>
      <c r="AK126" s="962" t="s">
        <v>129</v>
      </c>
      <c r="AL126" s="960"/>
      <c r="AM126" s="960"/>
      <c r="AN126" s="960"/>
      <c r="AO126" s="961"/>
      <c r="AP126" s="963" t="s">
        <v>129</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476</v>
      </c>
      <c r="CQ126" s="924"/>
      <c r="CR126" s="924"/>
      <c r="CS126" s="924"/>
      <c r="CT126" s="924"/>
      <c r="CU126" s="924"/>
      <c r="CV126" s="924"/>
      <c r="CW126" s="924"/>
      <c r="CX126" s="924"/>
      <c r="CY126" s="924"/>
      <c r="CZ126" s="924"/>
      <c r="DA126" s="924"/>
      <c r="DB126" s="924"/>
      <c r="DC126" s="924"/>
      <c r="DD126" s="924"/>
      <c r="DE126" s="924"/>
      <c r="DF126" s="925"/>
      <c r="DG126" s="926">
        <v>869394</v>
      </c>
      <c r="DH126" s="927"/>
      <c r="DI126" s="927"/>
      <c r="DJ126" s="927"/>
      <c r="DK126" s="927"/>
      <c r="DL126" s="927">
        <v>1820165</v>
      </c>
      <c r="DM126" s="927"/>
      <c r="DN126" s="927"/>
      <c r="DO126" s="927"/>
      <c r="DP126" s="927"/>
      <c r="DQ126" s="927">
        <v>2167951</v>
      </c>
      <c r="DR126" s="927"/>
      <c r="DS126" s="927"/>
      <c r="DT126" s="927"/>
      <c r="DU126" s="927"/>
      <c r="DV126" s="928">
        <v>6.2</v>
      </c>
      <c r="DW126" s="928"/>
      <c r="DX126" s="928"/>
      <c r="DY126" s="928"/>
      <c r="DZ126" s="929"/>
    </row>
    <row r="127" spans="1:130" s="230" customFormat="1" ht="26.25" customHeight="1" x14ac:dyDescent="0.2">
      <c r="A127" s="1059"/>
      <c r="B127" s="952"/>
      <c r="C127" s="974" t="s">
        <v>477</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18346</v>
      </c>
      <c r="AB127" s="960"/>
      <c r="AC127" s="960"/>
      <c r="AD127" s="960"/>
      <c r="AE127" s="961"/>
      <c r="AF127" s="962">
        <v>15155</v>
      </c>
      <c r="AG127" s="960"/>
      <c r="AH127" s="960"/>
      <c r="AI127" s="960"/>
      <c r="AJ127" s="961"/>
      <c r="AK127" s="962">
        <v>13243</v>
      </c>
      <c r="AL127" s="960"/>
      <c r="AM127" s="960"/>
      <c r="AN127" s="960"/>
      <c r="AO127" s="961"/>
      <c r="AP127" s="963">
        <v>0</v>
      </c>
      <c r="AQ127" s="964"/>
      <c r="AR127" s="964"/>
      <c r="AS127" s="964"/>
      <c r="AT127" s="965"/>
      <c r="AU127" s="232"/>
      <c r="AV127" s="232"/>
      <c r="AW127" s="232"/>
      <c r="AX127" s="1032" t="s">
        <v>478</v>
      </c>
      <c r="AY127" s="1033"/>
      <c r="AZ127" s="1033"/>
      <c r="BA127" s="1033"/>
      <c r="BB127" s="1033"/>
      <c r="BC127" s="1033"/>
      <c r="BD127" s="1033"/>
      <c r="BE127" s="1034"/>
      <c r="BF127" s="1035" t="s">
        <v>479</v>
      </c>
      <c r="BG127" s="1033"/>
      <c r="BH127" s="1033"/>
      <c r="BI127" s="1033"/>
      <c r="BJ127" s="1033"/>
      <c r="BK127" s="1033"/>
      <c r="BL127" s="1034"/>
      <c r="BM127" s="1035" t="s">
        <v>480</v>
      </c>
      <c r="BN127" s="1033"/>
      <c r="BO127" s="1033"/>
      <c r="BP127" s="1033"/>
      <c r="BQ127" s="1033"/>
      <c r="BR127" s="1033"/>
      <c r="BS127" s="1034"/>
      <c r="BT127" s="1035" t="s">
        <v>481</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482</v>
      </c>
      <c r="CQ127" s="924"/>
      <c r="CR127" s="924"/>
      <c r="CS127" s="924"/>
      <c r="CT127" s="924"/>
      <c r="CU127" s="924"/>
      <c r="CV127" s="924"/>
      <c r="CW127" s="924"/>
      <c r="CX127" s="924"/>
      <c r="CY127" s="924"/>
      <c r="CZ127" s="924"/>
      <c r="DA127" s="924"/>
      <c r="DB127" s="924"/>
      <c r="DC127" s="924"/>
      <c r="DD127" s="924"/>
      <c r="DE127" s="924"/>
      <c r="DF127" s="925"/>
      <c r="DG127" s="926" t="s">
        <v>129</v>
      </c>
      <c r="DH127" s="927"/>
      <c r="DI127" s="927"/>
      <c r="DJ127" s="927"/>
      <c r="DK127" s="927"/>
      <c r="DL127" s="927" t="s">
        <v>129</v>
      </c>
      <c r="DM127" s="927"/>
      <c r="DN127" s="927"/>
      <c r="DO127" s="927"/>
      <c r="DP127" s="927"/>
      <c r="DQ127" s="927" t="s">
        <v>129</v>
      </c>
      <c r="DR127" s="927"/>
      <c r="DS127" s="927"/>
      <c r="DT127" s="927"/>
      <c r="DU127" s="927"/>
      <c r="DV127" s="928" t="s">
        <v>129</v>
      </c>
      <c r="DW127" s="928"/>
      <c r="DX127" s="928"/>
      <c r="DY127" s="928"/>
      <c r="DZ127" s="929"/>
    </row>
    <row r="128" spans="1:130" s="230" customFormat="1" ht="26.25" customHeight="1" thickBot="1" x14ac:dyDescent="0.25">
      <c r="A128" s="1042" t="s">
        <v>483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484</v>
      </c>
      <c r="X128" s="1044"/>
      <c r="Y128" s="1044"/>
      <c r="Z128" s="1045"/>
      <c r="AA128" s="1046">
        <v>907014</v>
      </c>
      <c r="AB128" s="1047"/>
      <c r="AC128" s="1047"/>
      <c r="AD128" s="1047"/>
      <c r="AE128" s="1048"/>
      <c r="AF128" s="1049">
        <v>831549</v>
      </c>
      <c r="AG128" s="1047"/>
      <c r="AH128" s="1047"/>
      <c r="AI128" s="1047"/>
      <c r="AJ128" s="1048"/>
      <c r="AK128" s="1049">
        <v>915875</v>
      </c>
      <c r="AL128" s="1047"/>
      <c r="AM128" s="1047"/>
      <c r="AN128" s="1047"/>
      <c r="AO128" s="1048"/>
      <c r="AP128" s="1050"/>
      <c r="AQ128" s="1051"/>
      <c r="AR128" s="1051"/>
      <c r="AS128" s="1051"/>
      <c r="AT128" s="1052"/>
      <c r="AU128" s="232"/>
      <c r="AV128" s="232"/>
      <c r="AW128" s="232"/>
      <c r="AX128" s="897" t="s">
        <v>485</v>
      </c>
      <c r="AY128" s="898"/>
      <c r="AZ128" s="898"/>
      <c r="BA128" s="898"/>
      <c r="BB128" s="898"/>
      <c r="BC128" s="898"/>
      <c r="BD128" s="898"/>
      <c r="BE128" s="899"/>
      <c r="BF128" s="1053" t="s">
        <v>129</v>
      </c>
      <c r="BG128" s="1054"/>
      <c r="BH128" s="1054"/>
      <c r="BI128" s="1054"/>
      <c r="BJ128" s="1054"/>
      <c r="BK128" s="1054"/>
      <c r="BL128" s="1055"/>
      <c r="BM128" s="1053">
        <v>11.46</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486</v>
      </c>
      <c r="CQ128" s="726"/>
      <c r="CR128" s="726"/>
      <c r="CS128" s="726"/>
      <c r="CT128" s="726"/>
      <c r="CU128" s="726"/>
      <c r="CV128" s="726"/>
      <c r="CW128" s="726"/>
      <c r="CX128" s="726"/>
      <c r="CY128" s="726"/>
      <c r="CZ128" s="726"/>
      <c r="DA128" s="726"/>
      <c r="DB128" s="726"/>
      <c r="DC128" s="726"/>
      <c r="DD128" s="726"/>
      <c r="DE128" s="726"/>
      <c r="DF128" s="1037"/>
      <c r="DG128" s="1038" t="s">
        <v>129</v>
      </c>
      <c r="DH128" s="1039"/>
      <c r="DI128" s="1039"/>
      <c r="DJ128" s="1039"/>
      <c r="DK128" s="1039"/>
      <c r="DL128" s="1039" t="s">
        <v>129</v>
      </c>
      <c r="DM128" s="1039"/>
      <c r="DN128" s="1039"/>
      <c r="DO128" s="1039"/>
      <c r="DP128" s="1039"/>
      <c r="DQ128" s="1039" t="s">
        <v>129</v>
      </c>
      <c r="DR128" s="1039"/>
      <c r="DS128" s="1039"/>
      <c r="DT128" s="1039"/>
      <c r="DU128" s="1039"/>
      <c r="DV128" s="1040" t="s">
        <v>129</v>
      </c>
      <c r="DW128" s="1040"/>
      <c r="DX128" s="1040"/>
      <c r="DY128" s="1040"/>
      <c r="DZ128" s="1041"/>
    </row>
    <row r="129" spans="1:131" s="230" customFormat="1" ht="26.25" customHeight="1" x14ac:dyDescent="0.2">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487</v>
      </c>
      <c r="X129" s="1072"/>
      <c r="Y129" s="1072"/>
      <c r="Z129" s="1073"/>
      <c r="AA129" s="959">
        <v>39185319</v>
      </c>
      <c r="AB129" s="960"/>
      <c r="AC129" s="960"/>
      <c r="AD129" s="960"/>
      <c r="AE129" s="961"/>
      <c r="AF129" s="962">
        <v>40826538</v>
      </c>
      <c r="AG129" s="960"/>
      <c r="AH129" s="960"/>
      <c r="AI129" s="960"/>
      <c r="AJ129" s="961"/>
      <c r="AK129" s="962">
        <v>39784572</v>
      </c>
      <c r="AL129" s="960"/>
      <c r="AM129" s="960"/>
      <c r="AN129" s="960"/>
      <c r="AO129" s="961"/>
      <c r="AP129" s="1074"/>
      <c r="AQ129" s="1075"/>
      <c r="AR129" s="1075"/>
      <c r="AS129" s="1075"/>
      <c r="AT129" s="1076"/>
      <c r="AU129" s="233"/>
      <c r="AV129" s="233"/>
      <c r="AW129" s="233"/>
      <c r="AX129" s="1066" t="s">
        <v>488</v>
      </c>
      <c r="AY129" s="924"/>
      <c r="AZ129" s="924"/>
      <c r="BA129" s="924"/>
      <c r="BB129" s="924"/>
      <c r="BC129" s="924"/>
      <c r="BD129" s="924"/>
      <c r="BE129" s="925"/>
      <c r="BF129" s="1067" t="s">
        <v>129</v>
      </c>
      <c r="BG129" s="1068"/>
      <c r="BH129" s="1068"/>
      <c r="BI129" s="1068"/>
      <c r="BJ129" s="1068"/>
      <c r="BK129" s="1068"/>
      <c r="BL129" s="1069"/>
      <c r="BM129" s="1067">
        <v>16.46</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489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490</v>
      </c>
      <c r="X130" s="1072"/>
      <c r="Y130" s="1072"/>
      <c r="Z130" s="1073"/>
      <c r="AA130" s="959">
        <v>5069157</v>
      </c>
      <c r="AB130" s="960"/>
      <c r="AC130" s="960"/>
      <c r="AD130" s="960"/>
      <c r="AE130" s="961"/>
      <c r="AF130" s="962">
        <v>5088072</v>
      </c>
      <c r="AG130" s="960"/>
      <c r="AH130" s="960"/>
      <c r="AI130" s="960"/>
      <c r="AJ130" s="961"/>
      <c r="AK130" s="962">
        <v>4978038</v>
      </c>
      <c r="AL130" s="960"/>
      <c r="AM130" s="960"/>
      <c r="AN130" s="960"/>
      <c r="AO130" s="961"/>
      <c r="AP130" s="1074"/>
      <c r="AQ130" s="1075"/>
      <c r="AR130" s="1075"/>
      <c r="AS130" s="1075"/>
      <c r="AT130" s="1076"/>
      <c r="AU130" s="233"/>
      <c r="AV130" s="233"/>
      <c r="AW130" s="233"/>
      <c r="AX130" s="1066" t="s">
        <v>491</v>
      </c>
      <c r="AY130" s="924"/>
      <c r="AZ130" s="924"/>
      <c r="BA130" s="924"/>
      <c r="BB130" s="924"/>
      <c r="BC130" s="924"/>
      <c r="BD130" s="924"/>
      <c r="BE130" s="925"/>
      <c r="BF130" s="1102">
        <v>0.9</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492</v>
      </c>
      <c r="X131" s="1109"/>
      <c r="Y131" s="1109"/>
      <c r="Z131" s="1110"/>
      <c r="AA131" s="1005">
        <v>34116162</v>
      </c>
      <c r="AB131" s="987"/>
      <c r="AC131" s="987"/>
      <c r="AD131" s="987"/>
      <c r="AE131" s="988"/>
      <c r="AF131" s="986">
        <v>35738466</v>
      </c>
      <c r="AG131" s="987"/>
      <c r="AH131" s="987"/>
      <c r="AI131" s="987"/>
      <c r="AJ131" s="988"/>
      <c r="AK131" s="986">
        <v>34806534</v>
      </c>
      <c r="AL131" s="987"/>
      <c r="AM131" s="987"/>
      <c r="AN131" s="987"/>
      <c r="AO131" s="988"/>
      <c r="AP131" s="1111"/>
      <c r="AQ131" s="1112"/>
      <c r="AR131" s="1112"/>
      <c r="AS131" s="1112"/>
      <c r="AT131" s="1113"/>
      <c r="AU131" s="233"/>
      <c r="AV131" s="233"/>
      <c r="AW131" s="233"/>
      <c r="AX131" s="1084" t="s">
        <v>493</v>
      </c>
      <c r="AY131" s="726"/>
      <c r="AZ131" s="726"/>
      <c r="BA131" s="726"/>
      <c r="BB131" s="726"/>
      <c r="BC131" s="726"/>
      <c r="BD131" s="726"/>
      <c r="BE131" s="1037"/>
      <c r="BF131" s="1085" t="s">
        <v>129</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494</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495</v>
      </c>
      <c r="W132" s="1095"/>
      <c r="X132" s="1095"/>
      <c r="Y132" s="1095"/>
      <c r="Z132" s="1096"/>
      <c r="AA132" s="1097">
        <v>4.0895572999999998E-2</v>
      </c>
      <c r="AB132" s="1098"/>
      <c r="AC132" s="1098"/>
      <c r="AD132" s="1098"/>
      <c r="AE132" s="1099"/>
      <c r="AF132" s="1100">
        <v>0.84369597699999999</v>
      </c>
      <c r="AG132" s="1098"/>
      <c r="AH132" s="1098"/>
      <c r="AI132" s="1098"/>
      <c r="AJ132" s="1099"/>
      <c r="AK132" s="1100">
        <v>1.888605168</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496</v>
      </c>
      <c r="W133" s="1078"/>
      <c r="X133" s="1078"/>
      <c r="Y133" s="1078"/>
      <c r="Z133" s="1079"/>
      <c r="AA133" s="1080">
        <v>0.9</v>
      </c>
      <c r="AB133" s="1081"/>
      <c r="AC133" s="1081"/>
      <c r="AD133" s="1081"/>
      <c r="AE133" s="1082"/>
      <c r="AF133" s="1080">
        <v>0.7</v>
      </c>
      <c r="AG133" s="1081"/>
      <c r="AH133" s="1081"/>
      <c r="AI133" s="1081"/>
      <c r="AJ133" s="1082"/>
      <c r="AK133" s="1080">
        <v>0.9</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o01Uec2YwhlsyTr6FvYzMExQX15qiSEOasTGtIpEk6pFLMuRsyie0W6f6gxNyrGnfD+JeaeYBVUeMI9IjyL5w==" saltValue="2oxYFEjqiKjyMBnNuL0e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HeSNAhLh9SLJpYMZY0MQOP68TEYu+pe5qGp6rBR/qQtbzgzOVcda7qKlehk2ssCAfaMBa11tjO5P98L/lYv/A==" saltValue="79AHEkoPDyBhWxyy+MrX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Oi7I2yajrpZ33UUz5Ir5DpSduTBEqr9LfzL21sS5K+Ij8Fd5bfdwxHX5Bmj0AjH6WOUf5aovmrD/+4FHOjIAw==" saltValue="j6lVhPSZzvXvS7EBYZgRH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500</v>
      </c>
      <c r="AP7" s="272"/>
      <c r="AQ7" s="273" t="s">
        <v>501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502</v>
      </c>
      <c r="AQ8" s="279" t="s">
        <v>503</v>
      </c>
      <c r="AR8" s="280" t="s">
        <v>504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505</v>
      </c>
      <c r="AL9" s="1118"/>
      <c r="AM9" s="1118"/>
      <c r="AN9" s="1119"/>
      <c r="AO9" s="281">
        <v>13833810</v>
      </c>
      <c r="AP9" s="281">
        <v>70415</v>
      </c>
      <c r="AQ9" s="282">
        <v>69543</v>
      </c>
      <c r="AR9" s="283">
        <v>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506</v>
      </c>
      <c r="AL10" s="1118"/>
      <c r="AM10" s="1118"/>
      <c r="AN10" s="1119"/>
      <c r="AO10" s="284">
        <v>14295</v>
      </c>
      <c r="AP10" s="284">
        <v>73</v>
      </c>
      <c r="AQ10" s="285">
        <v>2774</v>
      </c>
      <c r="AR10" s="286">
        <v>-97.4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507</v>
      </c>
      <c r="AL11" s="1118"/>
      <c r="AM11" s="1118"/>
      <c r="AN11" s="1119"/>
      <c r="AO11" s="284" t="s">
        <v>508</v>
      </c>
      <c r="AP11" s="284" t="s">
        <v>508</v>
      </c>
      <c r="AQ11" s="285">
        <v>457</v>
      </c>
      <c r="AR11" s="286" t="s">
        <v>508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509</v>
      </c>
      <c r="AL12" s="1118"/>
      <c r="AM12" s="1118"/>
      <c r="AN12" s="1119"/>
      <c r="AO12" s="284" t="s">
        <v>508</v>
      </c>
      <c r="AP12" s="284" t="s">
        <v>508</v>
      </c>
      <c r="AQ12" s="285">
        <v>16</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510</v>
      </c>
      <c r="AL13" s="1118"/>
      <c r="AM13" s="1118"/>
      <c r="AN13" s="1119"/>
      <c r="AO13" s="284">
        <v>395211</v>
      </c>
      <c r="AP13" s="284">
        <v>2012</v>
      </c>
      <c r="AQ13" s="285">
        <v>2048</v>
      </c>
      <c r="AR13" s="286">
        <v>-1.8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511</v>
      </c>
      <c r="AL14" s="1118"/>
      <c r="AM14" s="1118"/>
      <c r="AN14" s="1119"/>
      <c r="AO14" s="284" t="s">
        <v>508</v>
      </c>
      <c r="AP14" s="284" t="s">
        <v>508</v>
      </c>
      <c r="AQ14" s="285">
        <v>1567</v>
      </c>
      <c r="AR14" s="286" t="s">
        <v>508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512</v>
      </c>
      <c r="AL15" s="1121"/>
      <c r="AM15" s="1121"/>
      <c r="AN15" s="1122"/>
      <c r="AO15" s="284">
        <v>-783610</v>
      </c>
      <c r="AP15" s="284">
        <v>-3989</v>
      </c>
      <c r="AQ15" s="285">
        <v>-4078</v>
      </c>
      <c r="AR15" s="286">
        <v>-2.2000000000000002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190</v>
      </c>
      <c r="AL16" s="1121"/>
      <c r="AM16" s="1121"/>
      <c r="AN16" s="1122"/>
      <c r="AO16" s="284">
        <v>13459706</v>
      </c>
      <c r="AP16" s="284">
        <v>68511</v>
      </c>
      <c r="AQ16" s="285">
        <v>72328</v>
      </c>
      <c r="AR16" s="286">
        <v>-5.3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517</v>
      </c>
      <c r="AL21" s="1124"/>
      <c r="AM21" s="1124"/>
      <c r="AN21" s="1125"/>
      <c r="AO21" s="297">
        <v>6.53</v>
      </c>
      <c r="AP21" s="298">
        <v>7.03</v>
      </c>
      <c r="AQ21" s="299">
        <v>-0.5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518</v>
      </c>
      <c r="AL22" s="1124"/>
      <c r="AM22" s="1124"/>
      <c r="AN22" s="1125"/>
      <c r="AO22" s="302">
        <v>100.2</v>
      </c>
      <c r="AP22" s="303">
        <v>99.2</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519</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500</v>
      </c>
      <c r="AP30" s="272"/>
      <c r="AQ30" s="273" t="s">
        <v>501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522</v>
      </c>
      <c r="AL32" s="1132"/>
      <c r="AM32" s="1132"/>
      <c r="AN32" s="1133"/>
      <c r="AO32" s="312">
        <v>4389341</v>
      </c>
      <c r="AP32" s="312">
        <v>22342</v>
      </c>
      <c r="AQ32" s="313">
        <v>36026</v>
      </c>
      <c r="AR32" s="314">
        <v>-38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523</v>
      </c>
      <c r="AL33" s="1132"/>
      <c r="AM33" s="1132"/>
      <c r="AN33" s="1133"/>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524</v>
      </c>
      <c r="AL34" s="1132"/>
      <c r="AM34" s="1132"/>
      <c r="AN34" s="1133"/>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525</v>
      </c>
      <c r="AL35" s="1132"/>
      <c r="AM35" s="1132"/>
      <c r="AN35" s="1133"/>
      <c r="AO35" s="312">
        <v>1841616</v>
      </c>
      <c r="AP35" s="312">
        <v>9374</v>
      </c>
      <c r="AQ35" s="313">
        <v>9412</v>
      </c>
      <c r="AR35" s="314">
        <v>-0.4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526</v>
      </c>
      <c r="AL36" s="1132"/>
      <c r="AM36" s="1132"/>
      <c r="AN36" s="1133"/>
      <c r="AO36" s="312">
        <v>6703</v>
      </c>
      <c r="AP36" s="312">
        <v>34</v>
      </c>
      <c r="AQ36" s="313">
        <v>651</v>
      </c>
      <c r="AR36" s="314">
        <v>-94.8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527</v>
      </c>
      <c r="AL37" s="1132"/>
      <c r="AM37" s="1132"/>
      <c r="AN37" s="1133"/>
      <c r="AO37" s="312">
        <v>313611</v>
      </c>
      <c r="AP37" s="312">
        <v>1596</v>
      </c>
      <c r="AQ37" s="313">
        <v>496</v>
      </c>
      <c r="AR37" s="314">
        <v>221.8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528</v>
      </c>
      <c r="AL38" s="1135"/>
      <c r="AM38" s="1135"/>
      <c r="AN38" s="1136"/>
      <c r="AO38" s="315" t="s">
        <v>508</v>
      </c>
      <c r="AP38" s="315" t="s">
        <v>508</v>
      </c>
      <c r="AQ38" s="316">
        <v>0</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529</v>
      </c>
      <c r="AL39" s="1135"/>
      <c r="AM39" s="1135"/>
      <c r="AN39" s="1136"/>
      <c r="AO39" s="312">
        <v>-915875</v>
      </c>
      <c r="AP39" s="312">
        <v>-4662</v>
      </c>
      <c r="AQ39" s="313">
        <v>-5535</v>
      </c>
      <c r="AR39" s="314">
        <v>-15.8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530</v>
      </c>
      <c r="AL40" s="1132"/>
      <c r="AM40" s="1132"/>
      <c r="AN40" s="1133"/>
      <c r="AO40" s="312">
        <v>-4978038</v>
      </c>
      <c r="AP40" s="312">
        <v>-25339</v>
      </c>
      <c r="AQ40" s="313">
        <v>-33207</v>
      </c>
      <c r="AR40" s="314">
        <v>-23.7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304</v>
      </c>
      <c r="AL41" s="1138"/>
      <c r="AM41" s="1138"/>
      <c r="AN41" s="1139"/>
      <c r="AO41" s="312">
        <v>657358</v>
      </c>
      <c r="AP41" s="312">
        <v>3346</v>
      </c>
      <c r="AQ41" s="313">
        <v>7844</v>
      </c>
      <c r="AR41" s="314">
        <v>-57.3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500</v>
      </c>
      <c r="AN49" s="1128" t="s">
        <v>534</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535</v>
      </c>
      <c r="AO50" s="329" t="s">
        <v>536</v>
      </c>
      <c r="AP50" s="330" t="s">
        <v>537</v>
      </c>
      <c r="AQ50" s="331" t="s">
        <v>538</v>
      </c>
      <c r="AR50" s="332" t="s">
        <v>539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6918449</v>
      </c>
      <c r="AN51" s="334">
        <v>34525</v>
      </c>
      <c r="AO51" s="335">
        <v>5.3</v>
      </c>
      <c r="AP51" s="336">
        <v>48064</v>
      </c>
      <c r="AQ51" s="337">
        <v>-7.3</v>
      </c>
      <c r="AR51" s="338">
        <v>12.6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4015112</v>
      </c>
      <c r="AN52" s="342">
        <v>20037</v>
      </c>
      <c r="AO52" s="343">
        <v>54.4</v>
      </c>
      <c r="AP52" s="344">
        <v>30373</v>
      </c>
      <c r="AQ52" s="345">
        <v>3.4</v>
      </c>
      <c r="AR52" s="346">
        <v>51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7549736</v>
      </c>
      <c r="AN53" s="334">
        <v>37771</v>
      </c>
      <c r="AO53" s="335">
        <v>9.4</v>
      </c>
      <c r="AP53" s="336">
        <v>56662</v>
      </c>
      <c r="AQ53" s="337">
        <v>17.899999999999999</v>
      </c>
      <c r="AR53" s="338">
        <v>-8.5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4945907</v>
      </c>
      <c r="AN54" s="342">
        <v>24744</v>
      </c>
      <c r="AO54" s="343">
        <v>23.5</v>
      </c>
      <c r="AP54" s="344">
        <v>34709</v>
      </c>
      <c r="AQ54" s="345">
        <v>14.3</v>
      </c>
      <c r="AR54" s="346">
        <v>9.1999999999999993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5412170</v>
      </c>
      <c r="AN55" s="334">
        <v>27184</v>
      </c>
      <c r="AO55" s="335">
        <v>-28</v>
      </c>
      <c r="AP55" s="336">
        <v>60285</v>
      </c>
      <c r="AQ55" s="337">
        <v>6.4</v>
      </c>
      <c r="AR55" s="338">
        <v>-34.4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2944489</v>
      </c>
      <c r="AN56" s="342">
        <v>14790</v>
      </c>
      <c r="AO56" s="343">
        <v>-40.200000000000003</v>
      </c>
      <c r="AP56" s="344">
        <v>36445</v>
      </c>
      <c r="AQ56" s="345">
        <v>5</v>
      </c>
      <c r="AR56" s="346">
        <v>-45.2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5436783</v>
      </c>
      <c r="AN57" s="334">
        <v>27526</v>
      </c>
      <c r="AO57" s="335">
        <v>1.3</v>
      </c>
      <c r="AP57" s="336">
        <v>52714</v>
      </c>
      <c r="AQ57" s="337">
        <v>-12.6</v>
      </c>
      <c r="AR57" s="338">
        <v>13.9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2650103</v>
      </c>
      <c r="AN58" s="342">
        <v>13417</v>
      </c>
      <c r="AO58" s="343">
        <v>-9.3000000000000007</v>
      </c>
      <c r="AP58" s="344">
        <v>29032</v>
      </c>
      <c r="AQ58" s="345">
        <v>-20.3</v>
      </c>
      <c r="AR58" s="346">
        <v>11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8369071</v>
      </c>
      <c r="AN59" s="334">
        <v>42599</v>
      </c>
      <c r="AO59" s="335">
        <v>54.8</v>
      </c>
      <c r="AP59" s="336">
        <v>46001</v>
      </c>
      <c r="AQ59" s="337">
        <v>-12.7</v>
      </c>
      <c r="AR59" s="338">
        <v>67.5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4577457</v>
      </c>
      <c r="AN60" s="342">
        <v>23300</v>
      </c>
      <c r="AO60" s="343">
        <v>73.7</v>
      </c>
      <c r="AP60" s="344">
        <v>27974</v>
      </c>
      <c r="AQ60" s="345">
        <v>-3.6</v>
      </c>
      <c r="AR60" s="346">
        <v>77.3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6737242</v>
      </c>
      <c r="AN61" s="349">
        <v>33921</v>
      </c>
      <c r="AO61" s="350">
        <v>8.6</v>
      </c>
      <c r="AP61" s="351">
        <v>52745</v>
      </c>
      <c r="AQ61" s="352">
        <v>-1.7</v>
      </c>
      <c r="AR61" s="338">
        <v>10.3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3826614</v>
      </c>
      <c r="AN62" s="342">
        <v>19258</v>
      </c>
      <c r="AO62" s="343">
        <v>20.399999999999999</v>
      </c>
      <c r="AP62" s="344">
        <v>31707</v>
      </c>
      <c r="AQ62" s="345">
        <v>-0.2</v>
      </c>
      <c r="AR62" s="346">
        <v>20.6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qwjy5HLIS0O6L2v04+6QmjtYxwpzFaS55ZnysfoscqGit8SGhTx8aqa3ufkd/FlQjhgor27wlkWS2rhpJZn5vQ==" saltValue="Mc1UYuzWZP33giXh14CQ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0" spans="125:125" ht="13.5" hidden="1" customHeight="1" x14ac:dyDescent="0.2"/>
    <row r="121" spans="125:125" ht="13.5" hidden="1" customHeight="1" x14ac:dyDescent="0.2">
      <c r="DU121" s="259"/>
    </row>
  </sheetData>
  <sheetProtection algorithmName="SHA-512" hashValue="oaHl5L1mJ08nvK2jic86uo1z+1h2XPHb/ebmqjuEtCyl8KMCdFLN2VKlTQidAofYShx7Aeehhu+uJX1v8xPvhg==" saltValue="ihXjs+6aNoX1EtwPobDyG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RNMHSP4nnsg0aNF83kzL2cqgLC5RKKcrj0WdX+kZ2lwHRt1TwWkCe6nbAJGY/EH5sFmuCqtq3g/Vb3PHw9H41w==" saltValue="DpE/pItWku9oIVNVtoiZd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40" t="s">
        <v>3</v>
      </c>
      <c r="D47" s="1140"/>
      <c r="E47" s="1141"/>
      <c r="F47" s="11">
        <v>19.48</v>
      </c>
      <c r="G47" s="12">
        <v>20.170000000000002</v>
      </c>
      <c r="H47" s="12">
        <v>20.059999999999999</v>
      </c>
      <c r="I47" s="12">
        <v>19.98</v>
      </c>
      <c r="J47" s="13">
        <v>24.53</v>
      </c>
    </row>
    <row r="48" spans="2:10" ht="57.75" customHeight="1" x14ac:dyDescent="0.2">
      <c r="B48" s="14"/>
      <c r="C48" s="1142" t="s">
        <v>4</v>
      </c>
      <c r="D48" s="1142"/>
      <c r="E48" s="1143"/>
      <c r="F48" s="15">
        <v>2.63</v>
      </c>
      <c r="G48" s="16">
        <v>1.92</v>
      </c>
      <c r="H48" s="16">
        <v>1.53</v>
      </c>
      <c r="I48" s="16">
        <v>7.44</v>
      </c>
      <c r="J48" s="17">
        <v>2.38</v>
      </c>
    </row>
    <row r="49" spans="2:10" ht="57.75" customHeight="1" thickBot="1" x14ac:dyDescent="0.25">
      <c r="B49" s="18"/>
      <c r="C49" s="1144" t="s">
        <v>5</v>
      </c>
      <c r="D49" s="1144"/>
      <c r="E49" s="1145"/>
      <c r="F49" s="19">
        <v>0.28999999999999998</v>
      </c>
      <c r="G49" s="20" t="s">
        <v>555</v>
      </c>
      <c r="H49" s="20" t="s">
        <v>556</v>
      </c>
      <c r="I49" s="20">
        <v>5.98</v>
      </c>
      <c r="J49" s="21" t="s">
        <v>557</v>
      </c>
    </row>
    <row r="50" spans="2:10" ht="13.2" x14ac:dyDescent="0.2"/>
  </sheetData>
  <sheetProtection algorithmName="SHA-512" hashValue="mYNyPKFRJRyA1/SbYDRQIhaaT4hbjBhZcV+TdGj8FqlTyHKD700zuYjW18nyETP5vJ4dpv42Azilz5Mb4Ycutw==" saltValue="icCZ2CeQTfC1Rx2lFvGFH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