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20376" yWindow="-120" windowWidth="29040" windowHeight="1572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BE35" i="10"/>
  <c r="BW34" i="10"/>
  <c r="BW35" i="10" s="1"/>
  <c r="BW36" i="10" s="1"/>
  <c r="BW37" i="10" s="1"/>
  <c r="BW38" i="10" s="1"/>
  <c r="BW39" i="10" s="1"/>
  <c r="BW40" i="10" s="1"/>
  <c r="BW41" i="10" s="1"/>
  <c r="BW42" i="10" s="1"/>
  <c r="BW43" i="10" s="1"/>
  <c r="BE34" i="10"/>
  <c r="C34" i="10"/>
  <c r="CO34" i="10" l="1"/>
  <c r="CO35" i="10" s="1"/>
  <c r="CO36" i="10" s="1"/>
  <c r="CO37" i="10" s="1"/>
  <c r="CO38" i="10" s="1"/>
  <c r="CO39" i="10" s="1"/>
  <c r="CO40" i="10" s="1"/>
  <c r="CO41"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alcChain>
</file>

<file path=xl/sharedStrings.xml><?xml version="1.0" encoding="utf-8"?>
<sst xmlns="http://schemas.openxmlformats.org/spreadsheetml/2006/main" count="1126" uniqueCount="615">
  <si>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</si>
  <si>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</si>
  <si>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</si>
  <si>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</si>
  <si>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</si>
  <si>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</si>
  <si>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</si>
  <si>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</si>
  <si>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</si>
  <si>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</si>
  <si>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</si>
  <si>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</si>
  <si>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</si>
  <si>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</si>
  <si>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</si>
  <si>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</si>
  <si>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</si>
  <si>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</si>
  <si>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</si>
  <si>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</si>
  <si>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</si>
  <si>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</si>
  <si>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</si>
  <si>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</si>
  <si>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</si>
  <si>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</si>
  <si>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</si>
  <si>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</si>
  <si>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</si>
  <si>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</si>
  <si>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</si>
  <si>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</si>
  <si>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</si>
  <si>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</si>
  <si>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</si>
  <si>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</si>
  <si>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</si>
  <si>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</si>
  <si>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</si>
  <si>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</si>
  <si>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</si>
  <si>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</si>
  <si>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</si>
  <si>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</si>
  <si>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</si>
  <si>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</si>
  <si>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</si>
  <si>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</si>
  <si>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</si>
  <si>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</si>
  <si>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</si>
  <si>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</si>
  <si>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</si>
  <si>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</si>
  <si>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</si>
  <si>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</si>
  <si>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</si>
  <si>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</si>
  <si>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</si>
  <si>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</si>
  <si>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</si>
  <si>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</si>
  <si>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</si>
  <si>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</si>
  <si>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</si>
  <si>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</si>
  <si>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</si>
  <si>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</si>
  <si>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</si>
  <si>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</si>
  <si>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</si>
  <si>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</si>
  <si>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</si>
  <si>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</si>
  <si>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</si>
  <si>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</si>
  <si>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</si>
  <si>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</si>
  <si>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</si>
  <si>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</si>
  <si>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</si>
  <si>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</si>
  <si>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</si>
  <si>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</si>
  <si>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</si>
  <si>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</si>
  <si>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</si>
  <si>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</si>
  <si>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</si>
  <si>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</si>
  <si>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</si>
  <si>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</si>
  <si>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</si>
  <si>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</si>
  <si>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</si>
  <si>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</si>
  <si>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</si>
  <si>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</si>
  <si>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</si>
  <si>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</si>
  <si>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</si>
  <si>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</si>
  <si>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</si>
  <si>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</si>
  <si>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</si>
  <si>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</si>
  <si>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</si>
  <si>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</si>
  <si>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</si>
  <si>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</si>
  <si>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</si>
  <si>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</si>
  <si>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</si>
  <si>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</si>
  <si>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</si>
  <si>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</si>
  <si>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</si>
  <si>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</si>
  <si>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</si>
  <si>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</si>
  <si>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</si>
  <si>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</si>
  <si>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</si>
  <si>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</si>
  <si>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</si>
  <si>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</si>
  <si>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</si>
  <si>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</si>
  <si>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</si>
  <si>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</si>
  <si>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</si>
  <si>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</si>
  <si>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</si>
  <si>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</si>
  <si>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</si>
  <si>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</si>
  <si>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</si>
  <si>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</si>
  <si>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</si>
  <si>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</si>
  <si>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</si>
  <si>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</si>
  <si>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</si>
  <si>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</si>
  <si>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</si>
  <si>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</si>
  <si>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</si>
  <si>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</si>
  <si>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</si>
  <si>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</si>
  <si>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</si>
  <si>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</si>
  <si>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</si>
  <si>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</si>
  <si>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</si>
  <si>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</si>
  <si>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</si>
  <si>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</si>
  <si>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</si>
  <si>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</si>
  <si>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</si>
  <si>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</si>
  <si>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</si>
  <si>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</si>
  <si>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</si>
  <si>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</si>
  <si>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</si>
  <si>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</si>
  <si>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</si>
  <si>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</si>
  <si>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</si>
  <si>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</si>
  <si>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</si>
  <si>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</si>
  <si>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</si>
  <si>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</si>
  <si>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</si>
  <si>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</si>
  <si>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</si>
  <si>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</si>
  <si>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</si>
  <si>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</si>
  <si>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</si>
  <si>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</si>
  <si>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</si>
  <si>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</si>
  <si>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</si>
  <si>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</si>
  <si>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</si>
  <si>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</si>
  <si>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</si>
  <si>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</si>
  <si>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</si>
  <si>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</si>
  <si>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</si>
  <si>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</si>
  <si>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</si>
  <si>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</si>
  <si>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</si>
  <si>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</si>
  <si>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</si>
  <si>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</si>
  <si>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</si>
  <si>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</si>
  <si>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</si>
  <si>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</si>
  <si>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</si>
  <si>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</si>
  <si>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</si>
  <si>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</si>
  <si>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</si>
  <si>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</si>
  <si>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</si>
  <si>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</si>
  <si>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</si>
  <si>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</si>
  <si>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</si>
  <si>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</si>
  <si>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</si>
  <si>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三重県伊賀市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</si>
  <si>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</si>
  <si>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</si>
  <si>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</si>
  <si>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</si>
  <si>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</si>
  <si>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</si>
  <si>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</si>
  <si>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</si>
  <si>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</si>
  <si>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</si>
  <si>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</si>
  <si>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</si>
  <si>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</si>
  <si>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</si>
  <si>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</si>
  <si>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</si>
  <si>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</si>
  <si>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</si>
  <si>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</si>
  <si>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</si>
  <si>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</si>
  <si>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</si>
  <si>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</si>
  <si>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</si>
  <si>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</si>
  <si>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</si>
  <si>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</si>
  <si>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</si>
  <si>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</si>
  <si>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</si>
  <si>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</si>
  <si>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</si>
  <si>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</si>
  <si>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</si>
  <si>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</si>
  <si>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</si>
  <si>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</si>
  <si>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</si>
  <si>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</si>
  <si>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</si>
  <si>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</si>
  <si>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</si>
  <si>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</si>
  <si>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</si>
  <si>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</si>
  <si>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</si>
  <si>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</si>
  <si>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</si>
  <si>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</si>
  <si>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</si>
  <si>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</si>
  <si>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</si>
  <si>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</si>
  <si>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</si>
  <si>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</si>
  <si>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</si>
  <si>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</si>
  <si>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</si>
  <si>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</si>
  <si>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</si>
  <si>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</si>
  <si>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</si>
  <si>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</si>
  <si>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</si>
  <si>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</si>
  <si>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</si>
  <si>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</si>
  <si>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</si>
  <si>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</si>
  <si>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</si>
  <si>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</si>
  <si>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</si>
  <si>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</si>
  <si>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</si>
  <si>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</si>
  <si>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</si>
  <si>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</si>
  <si>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</si>
  <si>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</si>
  <si>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</si>
  <si>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</si>
  <si>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</si>
  <si>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</si>
  <si>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</si>
  <si>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</si>
  <si>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</si>
  <si>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</si>
  <si>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</si>
  <si>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</si>
  <si>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</si>
  <si>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</si>
  <si>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</si>
  <si>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</si>
  <si>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</si>
  <si>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</si>
  <si>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</si>
  <si>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</si>
  <si>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</si>
  <si>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</si>
  <si>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</si>
  <si>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</si>
  <si>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</si>
  <si>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</si>
  <si>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</si>
  <si>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</si>
  <si>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</si>
  <si>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</si>
  <si>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</si>
  <si>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</si>
  <si>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</si>
  <si>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</si>
  <si>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</si>
  <si>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</si>
  <si>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</si>
  <si>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</si>
  <si>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</si>
  <si>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</si>
  <si>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</si>
  <si>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</si>
  <si>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</si>
  <si>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</si>
  <si>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</si>
  <si>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</si>
  <si>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</si>
  <si>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</si>
  <si>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</si>
  <si>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</si>
  <si>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</si>
  <si>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</si>
  <si>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</si>
  <si>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</si>
  <si>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</si>
  <si>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</si>
  <si>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</si>
  <si>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</si>
  <si>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</si>
  <si>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</si>
  <si>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</si>
  <si>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</si>
  <si>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</si>
  <si>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</si>
  <si>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</si>
  <si>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</si>
  <si>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</si>
  <si>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</si>
  <si>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</si>
  <si>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</si>
  <si>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</si>
  <si>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</si>
  <si>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</si>
  <si>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</si>
  <si>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</si>
  <si>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三重県伊賀市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</si>
  <si>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</si>
  <si>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</si>
  <si>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</si>
  <si>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</si>
  <si>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</si>
  <si>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</si>
  <si>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</si>
  <si>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</si>
  <si>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</si>
  <si>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</si>
  <si>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</si>
  <si>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</si>
  <si>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</si>
  <si>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</si>
  <si>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</si>
  <si>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</si>
  <si>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</si>
  <si>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</si>
  <si>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</si>
  <si>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</si>
  <si>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</si>
  <si>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</si>
  <si>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</si>
  <si>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</si>
  <si>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</si>
  <si>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</si>
  <si>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</si>
  <si>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</si>
  <si>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</si>
  <si>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</si>
  <si>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</si>
  <si>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</si>
  <si>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</si>
  <si>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</si>
  <si>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</si>
  <si>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</si>
  <si>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</si>
  <si>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</si>
  <si>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</si>
  <si>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</si>
  <si>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</si>
  <si>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</si>
  <si>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</si>
  <si>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</si>
  <si>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</si>
  <si>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</si>
  <si>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</si>
  <si>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</si>
  <si>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</si>
  <si>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</si>
  <si>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</si>
  <si>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</si>
  <si>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</si>
  <si>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</si>
  <si>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</si>
  <si>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</si>
  <si>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</si>
  <si>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</si>
  <si>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</si>
  <si>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</si>
  <si>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</si>
  <si>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</si>
  <si>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</si>
  <si>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</si>
  <si>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</si>
  <si>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</si>
  <si>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</si>
  <si>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</si>
  <si>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</si>
  <si>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</si>
  <si>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</si>
  <si>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</si>
  <si>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</si>
  <si>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</si>
  <si>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</si>
  <si>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</si>
  <si>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</si>
  <si>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</si>
  <si>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</si>
  <si>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</si>
  <si>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</si>
  <si>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</si>
  <si>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</si>
  <si>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</si>
  <si>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</si>
  <si>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</si>
  <si>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</si>
  <si>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</si>
  <si>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</si>
  <si>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</si>
  <si>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</si>
  <si>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</si>
  <si>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</si>
  <si>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</si>
  <si>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</si>
  <si>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</si>
  <si>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</si>
  <si>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</si>
  <si>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</si>
  <si>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</si>
  <si>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</si>
  <si>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</si>
  <si>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</si>
  <si>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</si>
  <si>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</si>
  <si>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</si>
  <si>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</si>
  <si>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</si>
  <si>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</si>
  <si>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</si>
  <si>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</si>
  <si>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</si>
  <si>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</si>
  <si>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</si>
  <si>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</si>
  <si>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</si>
  <si>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</si>
  <si>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</si>
  <si>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</si>
  <si>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</si>
  <si>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</si>
  <si>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</si>
  <si>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</si>
  <si>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</si>
  <si>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</si>
  <si>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</si>
  <si>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</si>
  <si>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</si>
  <si>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</si>
  <si>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</si>
  <si>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</si>
  <si>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</si>
  <si>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</si>
  <si>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</si>
  <si>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</si>
  <si>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</si>
  <si>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</si>
  <si>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</si>
  <si>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</si>
  <si>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</si>
  <si>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</si>
  <si>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</si>
  <si>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</si>
  <si>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</si>
  <si>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</si>
  <si>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</si>
  <si>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</si>
  <si>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</si>
  <si>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</si>
  <si>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</si>
  <si>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</si>
  <si>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</si>
  <si>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</si>
  <si>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</si>
  <si>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</si>
  <si>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</si>
  <si>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</si>
  <si>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</si>
  <si>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</si>
  <si>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</si>
  <si>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</si>
  <si>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</si>
  <si>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</si>
  <si>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</si>
  <si>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</si>
  <si>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</si>
  <si>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</si>
  <si>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</si>
  <si>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</si>
  <si>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</si>
  <si>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</si>
  <si>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</si>
  <si>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</si>
  <si>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</si>
  <si>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</si>
  <si>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</si>
  <si>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</si>
  <si>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</si>
  <si>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</si>
  <si>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</si>
  <si>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</si>
  <si>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</si>
  <si>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</si>
  <si>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</si>
  <si>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</si>
  <si>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</si>
  <si>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</si>
  <si>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</si>
  <si>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</si>
  <si>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</si>
  <si>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2.42</t>
  </si>
  <si>
    <t>▲ 2.02</t>
  </si>
  <si>
    <t>水道事業会計</t>
  </si>
  <si>
    <t>病院事業会計</t>
  </si>
  <si>
    <t>一般会計</t>
  </si>
  <si>
    <t>下水道事業会計</t>
  </si>
  <si>
    <t>介護保険事業特別会計</t>
  </si>
  <si>
    <t>国民健康保険事業特別会計</t>
  </si>
  <si>
    <t>▲ 0.30</t>
  </si>
  <si>
    <t>▲ 0.37</t>
  </si>
  <si>
    <t>▲ 0.35</t>
  </si>
  <si>
    <t>▲ 0.44</t>
  </si>
  <si>
    <t>後期高齢者医療特別会計</t>
  </si>
  <si>
    <t>駐車場事業特別会計</t>
  </si>
  <si>
    <t>その他会計（赤字）</t>
  </si>
  <si>
    <t>▲ 0.23</t>
  </si>
  <si>
    <t>▲ 0.22</t>
  </si>
  <si>
    <t>▲ 0.17</t>
  </si>
  <si>
    <t>▲ 0.09</t>
  </si>
  <si>
    <t>その他会計（黒字）</t>
  </si>
  <si>
    <t>（百万円）</t>
    <phoneticPr fontId="5"/>
  </si>
  <si>
    <t>H30</t>
    <phoneticPr fontId="5"/>
  </si>
  <si>
    <t>R01</t>
    <phoneticPr fontId="5"/>
  </si>
  <si>
    <t>R02</t>
    <phoneticPr fontId="5"/>
  </si>
  <si>
    <t>R03</t>
    <phoneticPr fontId="5"/>
  </si>
  <si>
    <t>R04</t>
    <phoneticPr fontId="5"/>
  </si>
  <si>
    <t>伊賀市振興基金</t>
    <rPh sb="0" eb="3">
      <t>イガシ</t>
    </rPh>
    <rPh sb="3" eb="5">
      <t>シンコウ</t>
    </rPh>
    <rPh sb="5" eb="7">
      <t>キキン</t>
    </rPh>
    <phoneticPr fontId="5"/>
  </si>
  <si>
    <t>伊賀市ふるさと応援基金</t>
    <rPh sb="0" eb="3">
      <t>イガシ</t>
    </rPh>
    <phoneticPr fontId="2"/>
  </si>
  <si>
    <t>伊賀市地域振興基金</t>
    <rPh sb="0" eb="3">
      <t>イガシ</t>
    </rPh>
    <rPh sb="3" eb="5">
      <t>チイキ</t>
    </rPh>
    <rPh sb="5" eb="7">
      <t>シンコウ</t>
    </rPh>
    <rPh sb="7" eb="9">
      <t>キキン</t>
    </rPh>
    <phoneticPr fontId="2"/>
  </si>
  <si>
    <t>伊賀市芭蕉翁顕彰事業基金</t>
    <rPh sb="0" eb="3">
      <t>イガシ</t>
    </rPh>
    <phoneticPr fontId="2"/>
  </si>
  <si>
    <t>伊賀市環境保全基金</t>
    <rPh sb="0" eb="3">
      <t>イガシ</t>
    </rPh>
    <rPh sb="3" eb="5">
      <t>カンキョウ</t>
    </rPh>
    <rPh sb="5" eb="7">
      <t>ホゼン</t>
    </rPh>
    <rPh sb="7" eb="9">
      <t>キキン</t>
    </rPh>
    <phoneticPr fontId="2"/>
  </si>
  <si>
    <t>伊賀市文化都市協会</t>
    <rPh sb="0" eb="3">
      <t>イガシ</t>
    </rPh>
    <rPh sb="3" eb="5">
      <t>ブンカ</t>
    </rPh>
    <rPh sb="5" eb="7">
      <t>トシ</t>
    </rPh>
    <rPh sb="7" eb="9">
      <t>キョウカイ</t>
    </rPh>
    <phoneticPr fontId="2"/>
  </si>
  <si>
    <t>俳都ピア</t>
    <rPh sb="0" eb="1">
      <t>ハイ</t>
    </rPh>
    <rPh sb="1" eb="2">
      <t>ミヤコ</t>
    </rPh>
    <phoneticPr fontId="2"/>
  </si>
  <si>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</si>
  <si>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</si>
  <si>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</si>
  <si>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</si>
  <si>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</si>
  <si>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ＮＯＴＥ伊賀上野</t>
  </si>
  <si>
    <t>-</t>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</si>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</sst>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40807</c:v>
                </c:pt>
                <c:pt idx="4">
                  <c:v>37343</c:v>
                </c:pt>
              </c:numCache>
            </c:numRef>
          </c:val>
          <c:smooth val="0"/>
          <c:extLst>
            <c:ext xmlns:c16="http://schemas.microsoft.com/office/drawing/2014/chart" uri="{C3380CC4-5D6E-409C-BE32-E72D297353CC}">
              <c16:uniqueId val="{00000000-40B0-4939-A3CE-032F3B9F81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80354</c:v>
                </c:pt>
                <c:pt idx="1">
                  <c:v>67464</c:v>
                </c:pt>
                <c:pt idx="2">
                  <c:v>41609</c:v>
                </c:pt>
                <c:pt idx="3">
                  <c:v>37197</c:v>
                </c:pt>
                <c:pt idx="4">
                  <c:v>37313</c:v>
                </c:pt>
              </c:numCache>
            </c:numRef>
          </c:val>
          <c:smooth val="0"/>
          <c:extLst>
            <c:ext xmlns:c16="http://schemas.microsoft.com/office/drawing/2014/chart" uri="{C3380CC4-5D6E-409C-BE32-E72D297353CC}">
              <c16:uniqueId val="{00000001-40B0-4939-A3CE-032F3B9F81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2.91</c:v>
                </c:pt>
                <c:pt idx="1">
                  <c:v>1.95</c:v>
                </c:pt>
                <c:pt idx="2">
                  <c:v>3.01</c:v>
                </c:pt>
                <c:pt idx="3">
                  <c:v>6.22</c:v>
                </c:pt>
                <c:pt idx="4">
                  <c:v>6.57</c:v>
                </c:pt>
              </c:numCache>
            </c:numRef>
          </c:val>
          <c:extLst>
            <c:ext xmlns:c16="http://schemas.microsoft.com/office/drawing/2014/chart" uri="{C3380CC4-5D6E-409C-BE32-E72D297353CC}">
              <c16:uniqueId val="{00000000-8017-40B6-8B5C-70E28D236F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24.45</c:v>
                </c:pt>
                <c:pt idx="1">
                  <c:v>23.3</c:v>
                </c:pt>
                <c:pt idx="2">
                  <c:v>19.809999999999999</c:v>
                </c:pt>
                <c:pt idx="3">
                  <c:v>20.88</c:v>
                </c:pt>
                <c:pt idx="4">
                  <c:v>24.75</c:v>
                </c:pt>
              </c:numCache>
            </c:numRef>
          </c:val>
          <c:extLst>
            <c:ext xmlns:c16="http://schemas.microsoft.com/office/drawing/2014/chart" uri="{C3380CC4-5D6E-409C-BE32-E72D297353CC}">
              <c16:uniqueId val="{00000001-8017-40B6-8B5C-70E28D236F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-2.42</c:v>
                </c:pt>
                <c:pt idx="2">
                  <c:v>-2.02</c:v>
                </c:pt>
                <c:pt idx="3">
                  <c:v>4.91</c:v>
                </c:pt>
                <c:pt idx="4">
                  <c:v>3.46</c:v>
                </c:pt>
              </c:numCache>
            </c:numRef>
          </c:val>
          <c:smooth val="0"/>
          <c:extLst>
            <c:ext xmlns:c16="http://schemas.microsoft.com/office/drawing/2014/chart" uri="{C3380CC4-5D6E-409C-BE32-E72D297353CC}">
              <c16:uniqueId val="{00000002-8017-40B6-8B5C-70E28D236F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3B1-444F-B028-8E1056EC79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0.23</c:v>
                </c:pt>
                <c:pt idx="1">
                  <c:v>#N/A</c:v>
                </c:pt>
                <c:pt idx="2">
                  <c:v>0.22</c:v>
                </c:pt>
                <c:pt idx="3">
                  <c:v>#N/A</c:v>
                </c:pt>
                <c:pt idx="4">
                  <c:v>0.17</c:v>
                </c:pt>
                <c:pt idx="5">
                  <c:v>#N/A</c:v>
                </c:pt>
                <c:pt idx="6">
                  <c:v>0.09</c:v>
                </c:pt>
                <c:pt idx="7">
                  <c:v>#N/A</c:v>
                </c:pt>
                <c:pt idx="8">
                  <c:v>0</c:v>
                </c:pt>
                <c:pt idx="9">
                  <c:v>0</c:v>
                </c:pt>
              </c:numCache>
            </c:numRef>
          </c:val>
          <c:extLst>
            <c:ext xmlns:c16="http://schemas.microsoft.com/office/drawing/2014/chart" uri="{C3380CC4-5D6E-409C-BE32-E72D297353CC}">
              <c16:uniqueId val="{00000001-13B1-444F-B028-8E1056EC7964}"/>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13B1-444F-B028-8E1056EC796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7.0000000000000007E-2</c:v>
                </c:pt>
                <c:pt idx="8">
                  <c:v>#N/A</c:v>
                </c:pt>
                <c:pt idx="9">
                  <c:v>0.01</c:v>
                </c:pt>
              </c:numCache>
            </c:numRef>
          </c:val>
          <c:extLst>
            <c:ext xmlns:c16="http://schemas.microsoft.com/office/drawing/2014/chart" uri="{C3380CC4-5D6E-409C-BE32-E72D297353CC}">
              <c16:uniqueId val="{00000003-13B1-444F-B028-8E1056EC796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0.3</c:v>
                </c:pt>
                <c:pt idx="1">
                  <c:v>#N/A</c:v>
                </c:pt>
                <c:pt idx="2">
                  <c:v>0.37</c:v>
                </c:pt>
                <c:pt idx="3">
                  <c:v>#N/A</c:v>
                </c:pt>
                <c:pt idx="4">
                  <c:v>0.35</c:v>
                </c:pt>
                <c:pt idx="5">
                  <c:v>#N/A</c:v>
                </c:pt>
                <c:pt idx="6">
                  <c:v>0.44</c:v>
                </c:pt>
                <c:pt idx="7">
                  <c:v>#N/A</c:v>
                </c:pt>
                <c:pt idx="8">
                  <c:v>#N/A</c:v>
                </c:pt>
                <c:pt idx="9">
                  <c:v>0.06</c:v>
                </c:pt>
              </c:numCache>
            </c:numRef>
          </c:val>
          <c:extLst>
            <c:ext xmlns:c16="http://schemas.microsoft.com/office/drawing/2014/chart" uri="{C3380CC4-5D6E-409C-BE32-E72D297353CC}">
              <c16:uniqueId val="{00000004-13B1-444F-B028-8E1056EC796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1.88</c:v>
                </c:pt>
                <c:pt idx="4">
                  <c:v>#N/A</c:v>
                </c:pt>
                <c:pt idx="5">
                  <c:v>1.65</c:v>
                </c:pt>
                <c:pt idx="6">
                  <c:v>#N/A</c:v>
                </c:pt>
                <c:pt idx="7">
                  <c:v>1.1200000000000001</c:v>
                </c:pt>
                <c:pt idx="8">
                  <c:v>#N/A</c:v>
                </c:pt>
                <c:pt idx="9">
                  <c:v>1.72</c:v>
                </c:pt>
              </c:numCache>
            </c:numRef>
          </c:val>
          <c:extLst>
            <c:ext xmlns:c16="http://schemas.microsoft.com/office/drawing/2014/chart" uri="{C3380CC4-5D6E-409C-BE32-E72D297353CC}">
              <c16:uniqueId val="{00000005-13B1-444F-B028-8E1056EC796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6.04</c:v>
                </c:pt>
                <c:pt idx="2">
                  <c:v>#N/A</c:v>
                </c:pt>
                <c:pt idx="3">
                  <c:v>6.59</c:v>
                </c:pt>
                <c:pt idx="4">
                  <c:v>#N/A</c:v>
                </c:pt>
                <c:pt idx="5">
                  <c:v>6.21</c:v>
                </c:pt>
                <c:pt idx="6">
                  <c:v>#N/A</c:v>
                </c:pt>
                <c:pt idx="7">
                  <c:v>6.01</c:v>
                </c:pt>
                <c:pt idx="8">
                  <c:v>#N/A</c:v>
                </c:pt>
                <c:pt idx="9">
                  <c:v>5.73</c:v>
                </c:pt>
              </c:numCache>
            </c:numRef>
          </c:val>
          <c:extLst>
            <c:ext xmlns:c16="http://schemas.microsoft.com/office/drawing/2014/chart" uri="{C3380CC4-5D6E-409C-BE32-E72D297353CC}">
              <c16:uniqueId val="{00000006-13B1-444F-B028-8E1056EC796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3.14</c:v>
                </c:pt>
                <c:pt idx="2">
                  <c:v>#N/A</c:v>
                </c:pt>
                <c:pt idx="3">
                  <c:v>2.17</c:v>
                </c:pt>
                <c:pt idx="4">
                  <c:v>#N/A</c:v>
                </c:pt>
                <c:pt idx="5">
                  <c:v>3.18</c:v>
                </c:pt>
                <c:pt idx="6">
                  <c:v>#N/A</c:v>
                </c:pt>
                <c:pt idx="7">
                  <c:v>6.32</c:v>
                </c:pt>
                <c:pt idx="8">
                  <c:v>#N/A</c:v>
                </c:pt>
                <c:pt idx="9">
                  <c:v>6.56</c:v>
                </c:pt>
              </c:numCache>
            </c:numRef>
          </c:val>
          <c:extLst>
            <c:ext xmlns:c16="http://schemas.microsoft.com/office/drawing/2014/chart" uri="{C3380CC4-5D6E-409C-BE32-E72D297353CC}">
              <c16:uniqueId val="{00000007-13B1-444F-B028-8E1056EC796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2.23</c:v>
                </c:pt>
                <c:pt idx="2">
                  <c:v>#N/A</c:v>
                </c:pt>
                <c:pt idx="3">
                  <c:v>3.46</c:v>
                </c:pt>
                <c:pt idx="4">
                  <c:v>#N/A</c:v>
                </c:pt>
                <c:pt idx="5">
                  <c:v>4.5999999999999996</c:v>
                </c:pt>
                <c:pt idx="6">
                  <c:v>#N/A</c:v>
                </c:pt>
                <c:pt idx="7">
                  <c:v>6.04</c:v>
                </c:pt>
                <c:pt idx="8">
                  <c:v>#N/A</c:v>
                </c:pt>
                <c:pt idx="9">
                  <c:v>7.09</c:v>
                </c:pt>
              </c:numCache>
            </c:numRef>
          </c:val>
          <c:extLst>
            <c:ext xmlns:c16="http://schemas.microsoft.com/office/drawing/2014/chart" uri="{C3380CC4-5D6E-409C-BE32-E72D297353CC}">
              <c16:uniqueId val="{00000008-13B1-444F-B028-8E1056EC79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11.51</c:v>
                </c:pt>
                <c:pt idx="2">
                  <c:v>#N/A</c:v>
                </c:pt>
                <c:pt idx="3">
                  <c:v>11.35</c:v>
                </c:pt>
                <c:pt idx="4">
                  <c:v>#N/A</c:v>
                </c:pt>
                <c:pt idx="5">
                  <c:v>10.75</c:v>
                </c:pt>
                <c:pt idx="6">
                  <c:v>#N/A</c:v>
                </c:pt>
                <c:pt idx="7">
                  <c:v>10.91</c:v>
                </c:pt>
                <c:pt idx="8">
                  <c:v>#N/A</c:v>
                </c:pt>
                <c:pt idx="9">
                  <c:v>10.68</c:v>
                </c:pt>
              </c:numCache>
            </c:numRef>
          </c:val>
          <c:extLst>
            <c:ext xmlns:c16="http://schemas.microsoft.com/office/drawing/2014/chart" uri="{C3380CC4-5D6E-409C-BE32-E72D297353CC}">
              <c16:uniqueId val="{00000009-13B1-444F-B028-8E1056EC79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5325</c:v>
                </c:pt>
                <c:pt idx="5">
                  <c:v>5331</c:v>
                </c:pt>
                <c:pt idx="8">
                  <c:v>5151</c:v>
                </c:pt>
                <c:pt idx="11">
                  <c:v>5152</c:v>
                </c:pt>
                <c:pt idx="14">
                  <c:v>5204</c:v>
                </c:pt>
              </c:numCache>
            </c:numRef>
          </c:val>
          <c:extLst>
            <c:ext xmlns:c16="http://schemas.microsoft.com/office/drawing/2014/chart" uri="{C3380CC4-5D6E-409C-BE32-E72D297353CC}">
              <c16:uniqueId val="{00000000-4DAC-4ECD-BDAC-1E2BBB5DE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AC-4ECD-BDAC-1E2BBB5DE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56</c:v>
                </c:pt>
                <c:pt idx="6">
                  <c:v>0</c:v>
                </c:pt>
                <c:pt idx="9">
                  <c:v>0</c:v>
                </c:pt>
                <c:pt idx="12">
                  <c:v>0</c:v>
                </c:pt>
              </c:numCache>
            </c:numRef>
          </c:val>
          <c:extLst>
            <c:ext xmlns:c16="http://schemas.microsoft.com/office/drawing/2014/chart" uri="{C3380CC4-5D6E-409C-BE32-E72D297353CC}">
              <c16:uniqueId val="{00000002-4DAC-4ECD-BDAC-1E2BBB5DE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3-4DAC-4ECD-BDAC-1E2BBB5DE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1503</c:v>
                </c:pt>
                <c:pt idx="3">
                  <c:v>1425</c:v>
                </c:pt>
                <c:pt idx="6">
                  <c:v>1336</c:v>
                </c:pt>
                <c:pt idx="9">
                  <c:v>1400</c:v>
                </c:pt>
                <c:pt idx="12">
                  <c:v>1428</c:v>
                </c:pt>
              </c:numCache>
            </c:numRef>
          </c:val>
          <c:extLst>
            <c:ext xmlns:c16="http://schemas.microsoft.com/office/drawing/2014/chart" uri="{C3380CC4-5D6E-409C-BE32-E72D297353CC}">
              <c16:uniqueId val="{00000004-4DAC-4ECD-BDAC-1E2BBB5DE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AC-4ECD-BDAC-1E2BBB5DE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AC-4ECD-BDAC-1E2BBB5DE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6328</c:v>
                </c:pt>
                <c:pt idx="3">
                  <c:v>6290</c:v>
                </c:pt>
                <c:pt idx="6">
                  <c:v>5852</c:v>
                </c:pt>
                <c:pt idx="9">
                  <c:v>5610</c:v>
                </c:pt>
                <c:pt idx="12">
                  <c:v>5740</c:v>
                </c:pt>
              </c:numCache>
            </c:numRef>
          </c:val>
          <c:extLst>
            <c:ext xmlns:c16="http://schemas.microsoft.com/office/drawing/2014/chart" uri="{C3380CC4-5D6E-409C-BE32-E72D297353CC}">
              <c16:uniqueId val="{00000007-4DAC-4ECD-BDAC-1E2BBB5DE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2531</c:v>
                </c:pt>
                <c:pt idx="2">
                  <c:v>#N/A</c:v>
                </c:pt>
                <c:pt idx="3">
                  <c:v>#N/A</c:v>
                </c:pt>
                <c:pt idx="4">
                  <c:v>2446</c:v>
                </c:pt>
                <c:pt idx="5">
                  <c:v>#N/A</c:v>
                </c:pt>
                <c:pt idx="6">
                  <c:v>#N/A</c:v>
                </c:pt>
                <c:pt idx="7">
                  <c:v>2043</c:v>
                </c:pt>
                <c:pt idx="8">
                  <c:v>#N/A</c:v>
                </c:pt>
                <c:pt idx="9">
                  <c:v>#N/A</c:v>
                </c:pt>
                <c:pt idx="10">
                  <c:v>1864</c:v>
                </c:pt>
                <c:pt idx="11">
                  <c:v>#N/A</c:v>
                </c:pt>
                <c:pt idx="12">
                  <c:v>#N/A</c:v>
                </c:pt>
                <c:pt idx="13">
                  <c:v>1970</c:v>
                </c:pt>
                <c:pt idx="14">
                  <c:v>#N/A</c:v>
                </c:pt>
              </c:numCache>
            </c:numRef>
          </c:val>
          <c:smooth val="0"/>
          <c:extLst>
            <c:ext xmlns:c16="http://schemas.microsoft.com/office/drawing/2014/chart" uri="{C3380CC4-5D6E-409C-BE32-E72D297353CC}">
              <c16:uniqueId val="{00000008-4DAC-4ECD-BDAC-1E2BBB5DE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52689</c:v>
                </c:pt>
                <c:pt idx="5">
                  <c:v>51970</c:v>
                </c:pt>
                <c:pt idx="8">
                  <c:v>50449</c:v>
                </c:pt>
                <c:pt idx="11">
                  <c:v>48424</c:v>
                </c:pt>
                <c:pt idx="14">
                  <c:v>45195</c:v>
                </c:pt>
              </c:numCache>
            </c:numRef>
          </c:val>
          <c:extLst>
            <c:ext xmlns:c16="http://schemas.microsoft.com/office/drawing/2014/chart" uri="{C3380CC4-5D6E-409C-BE32-E72D297353CC}">
              <c16:uniqueId val="{00000000-59E0-4522-8F35-D82811A77D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814</c:v>
                </c:pt>
                <c:pt idx="5">
                  <c:v>720</c:v>
                </c:pt>
                <c:pt idx="8">
                  <c:v>659</c:v>
                </c:pt>
                <c:pt idx="11">
                  <c:v>599</c:v>
                </c:pt>
                <c:pt idx="14">
                  <c:v>1002</c:v>
                </c:pt>
              </c:numCache>
            </c:numRef>
          </c:val>
          <c:extLst>
            <c:ext xmlns:c16="http://schemas.microsoft.com/office/drawing/2014/chart" uri="{C3380CC4-5D6E-409C-BE32-E72D297353CC}">
              <c16:uniqueId val="{00000001-59E0-4522-8F35-D82811A77D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13182</c:v>
                </c:pt>
                <c:pt idx="5">
                  <c:v>12749</c:v>
                </c:pt>
                <c:pt idx="8">
                  <c:v>12819</c:v>
                </c:pt>
                <c:pt idx="11">
                  <c:v>14492</c:v>
                </c:pt>
                <c:pt idx="14">
                  <c:v>15748</c:v>
                </c:pt>
              </c:numCache>
            </c:numRef>
          </c:val>
          <c:extLst>
            <c:ext xmlns:c16="http://schemas.microsoft.com/office/drawing/2014/chart" uri="{C3380CC4-5D6E-409C-BE32-E72D297353CC}">
              <c16:uniqueId val="{00000002-59E0-4522-8F35-D82811A77D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E0-4522-8F35-D82811A77D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E0-4522-8F35-D82811A77D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E0-4522-8F35-D82811A77D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7955</c:v>
                </c:pt>
                <c:pt idx="3">
                  <c:v>7867</c:v>
                </c:pt>
                <c:pt idx="6">
                  <c:v>7729</c:v>
                </c:pt>
                <c:pt idx="9">
                  <c:v>7497</c:v>
                </c:pt>
                <c:pt idx="12">
                  <c:v>7745</c:v>
                </c:pt>
              </c:numCache>
            </c:numRef>
          </c:val>
          <c:extLst>
            <c:ext xmlns:c16="http://schemas.microsoft.com/office/drawing/2014/chart" uri="{C3380CC4-5D6E-409C-BE32-E72D297353CC}">
              <c16:uniqueId val="{00000006-59E0-4522-8F35-D82811A77D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c:v>
                </c:pt>
                <c:pt idx="3">
                  <c:v>38</c:v>
                </c:pt>
                <c:pt idx="6">
                  <c:v>30</c:v>
                </c:pt>
                <c:pt idx="9">
                  <c:v>21</c:v>
                </c:pt>
                <c:pt idx="12">
                  <c:v>13</c:v>
                </c:pt>
              </c:numCache>
            </c:numRef>
          </c:val>
          <c:extLst>
            <c:ext xmlns:c16="http://schemas.microsoft.com/office/drawing/2014/chart" uri="{C3380CC4-5D6E-409C-BE32-E72D297353CC}">
              <c16:uniqueId val="{00000007-59E0-4522-8F35-D82811A77D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17457</c:v>
                </c:pt>
                <c:pt idx="3">
                  <c:v>17052</c:v>
                </c:pt>
                <c:pt idx="6">
                  <c:v>15898</c:v>
                </c:pt>
                <c:pt idx="9">
                  <c:v>14288</c:v>
                </c:pt>
                <c:pt idx="12">
                  <c:v>12923</c:v>
                </c:pt>
              </c:numCache>
            </c:numRef>
          </c:val>
          <c:extLst>
            <c:ext xmlns:c16="http://schemas.microsoft.com/office/drawing/2014/chart" uri="{C3380CC4-5D6E-409C-BE32-E72D297353CC}">
              <c16:uniqueId val="{00000008-59E0-4522-8F35-D82811A77D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3716</c:v>
                </c:pt>
                <c:pt idx="3">
                  <c:v>2594</c:v>
                </c:pt>
                <c:pt idx="6">
                  <c:v>2478</c:v>
                </c:pt>
                <c:pt idx="9">
                  <c:v>2362</c:v>
                </c:pt>
                <c:pt idx="12">
                  <c:v>7230</c:v>
                </c:pt>
              </c:numCache>
            </c:numRef>
          </c:val>
          <c:extLst>
            <c:ext xmlns:c16="http://schemas.microsoft.com/office/drawing/2014/chart" uri="{C3380CC4-5D6E-409C-BE32-E72D297353CC}">
              <c16:uniqueId val="{00000009-59E0-4522-8F35-D82811A77D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55518</c:v>
                </c:pt>
                <c:pt idx="3">
                  <c:v>54769</c:v>
                </c:pt>
                <c:pt idx="6">
                  <c:v>53263</c:v>
                </c:pt>
                <c:pt idx="9">
                  <c:v>51806</c:v>
                </c:pt>
                <c:pt idx="12">
                  <c:v>49041</c:v>
                </c:pt>
              </c:numCache>
            </c:numRef>
          </c:val>
          <c:extLst>
            <c:ext xmlns:c16="http://schemas.microsoft.com/office/drawing/2014/chart" uri="{C3380CC4-5D6E-409C-BE32-E72D297353CC}">
              <c16:uniqueId val="{0000000A-59E0-4522-8F35-D82811A77D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18008</c:v>
                </c:pt>
                <c:pt idx="2">
                  <c:v>#N/A</c:v>
                </c:pt>
                <c:pt idx="3">
                  <c:v>#N/A</c:v>
                </c:pt>
                <c:pt idx="4">
                  <c:v>16880</c:v>
                </c:pt>
                <c:pt idx="5">
                  <c:v>#N/A</c:v>
                </c:pt>
                <c:pt idx="6">
                  <c:v>#N/A</c:v>
                </c:pt>
                <c:pt idx="7">
                  <c:v>15471</c:v>
                </c:pt>
                <c:pt idx="8">
                  <c:v>#N/A</c:v>
                </c:pt>
                <c:pt idx="9">
                  <c:v>#N/A</c:v>
                </c:pt>
                <c:pt idx="10">
                  <c:v>12458</c:v>
                </c:pt>
                <c:pt idx="11">
                  <c:v>#N/A</c:v>
                </c:pt>
                <c:pt idx="12">
                  <c:v>#N/A</c:v>
                </c:pt>
                <c:pt idx="13">
                  <c:v>15004</c:v>
                </c:pt>
                <c:pt idx="14">
                  <c:v>#N/A</c:v>
                </c:pt>
              </c:numCache>
            </c:numRef>
          </c:val>
          <c:smooth val="0"/>
          <c:extLst>
            <c:ext xmlns:c16="http://schemas.microsoft.com/office/drawing/2014/chart" uri="{C3380CC4-5D6E-409C-BE32-E72D297353CC}">
              <c16:uniqueId val="{0000000B-59E0-4522-8F35-D82811A77D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5466</c:v>
                </c:pt>
                <c:pt idx="1">
                  <c:v>5923</c:v>
                </c:pt>
                <c:pt idx="2">
                  <c:v>6832</c:v>
                </c:pt>
              </c:numCache>
            </c:numRef>
          </c:val>
          <c:extLst>
            <c:ext xmlns:c16="http://schemas.microsoft.com/office/drawing/2014/chart" uri="{C3380CC4-5D6E-409C-BE32-E72D297353CC}">
              <c16:uniqueId val="{00000000-9F4F-408B-BA61-D073B54CD1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389</c:v>
                </c:pt>
                <c:pt idx="1">
                  <c:v>906</c:v>
                </c:pt>
                <c:pt idx="2">
                  <c:v>908</c:v>
                </c:pt>
              </c:numCache>
            </c:numRef>
          </c:val>
          <c:extLst>
            <c:ext xmlns:c16="http://schemas.microsoft.com/office/drawing/2014/chart" uri="{C3380CC4-5D6E-409C-BE32-E72D297353CC}">
              <c16:uniqueId val="{00000001-9F4F-408B-BA61-D073B54CD1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9083</c:v>
                </c:pt>
                <c:pt idx="1">
                  <c:v>9621</c:v>
                </c:pt>
                <c:pt idx="2">
                  <c:v>9562</c:v>
                </c:pt>
              </c:numCache>
            </c:numRef>
          </c:val>
          <c:extLst>
            <c:ext xmlns:c16="http://schemas.microsoft.com/office/drawing/2014/chart" uri="{C3380CC4-5D6E-409C-BE32-E72D297353CC}">
              <c16:uniqueId val="{00000002-9F4F-408B-BA61-D073B54CD1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前に集中した建設事業の償還について、一定の償還は終えているものの、依然として償還期間が長い事業は残っている。合併後は、償還額以上を起債しないようルール化し、公債費の抑制を図る中で事業実施をしてきたが、新たな大型事業の償還が本格化することから、公債費が高止まりしている。引き続き、地方債発行を抑制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年度以降、地方債の現在高とともに将来負担額も減少傾向にあったが、令和４年度においては、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事業実施による債務負担行為に基づく支出予定額が約</a:t>
          </a:r>
          <a:r>
            <a:rPr kumimoji="1" lang="en-US" altLang="ja-JP" sz="1400">
              <a:latin typeface="ＭＳ ゴシック" pitchFamily="49" charset="-128"/>
              <a:ea typeface="ＭＳ ゴシック" pitchFamily="49" charset="-128"/>
            </a:rPr>
            <a:t>48.7</a:t>
          </a:r>
          <a:r>
            <a:rPr kumimoji="1" lang="ja-JP" altLang="en-US" sz="1400">
              <a:latin typeface="ＭＳ ゴシック" pitchFamily="49" charset="-128"/>
              <a:ea typeface="ＭＳ ゴシック" pitchFamily="49" charset="-128"/>
            </a:rPr>
            <a:t>億円増加したため、将来負担額全体として増加している。</a:t>
          </a:r>
        </a:p>
        <a:p>
          <a:r>
            <a:rPr kumimoji="1" lang="ja-JP" altLang="en-US" sz="1400">
              <a:latin typeface="ＭＳ ゴシック" pitchFamily="49" charset="-128"/>
              <a:ea typeface="ＭＳ ゴシック" pitchFamily="49" charset="-128"/>
            </a:rPr>
            <a:t>　一方で、公営企業債等繰入見込額では、病院事業会計、水道事業会計、下水道事業会計及び国民健康保険事業特別会計とすべての会計で減となっており、将来負担比率改善の要因となる。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新型コロナウイルス感染症対策基金等その他特定目的基金で取り崩しを行い減少したが、財政調整基金への積み立てによる増加に伴い、基金全体としても積立額が増加した。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基金全体を見直し、廃止等の検討を行う予定である。特定目的基金については、目的事業への充当を行う。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昨年度に引き続き、新型コロナウイルス感染症対策基金を設置し、新型コロナウイルス感染症対策関連事業に充当している。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川上ダム周辺整備事業基金など、整備年度が決まっている基金については、計画的に基金を取り崩して目的のために充当している。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寄附金等を受けて積み立てている基金については、計画的に基金を取り崩して、目的の事業へ充当している。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新型コロナウイルス感染症対策基金、伊賀市ふるさと応援基金等を取り崩したことによる減少。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基金全体を見直し、廃止等の検討を行う予定である。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引き続き、災害への備え等のため、適正に積み立てと取り崩しを行っていく。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今後の大型事業における償還が始まることに備え、計画的に積み立てを行う予定である。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87,168
81,545
558.23
47,539,812
45,445,713
1,814,256
27,608,387
49,040,945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ポイント減となり、依然、類似団体平均を下回っている。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なっている人件費について、職員の昇任昇格試験の実施により上位の階級の増加を抑え、また、既存事業の廃止・見直し等を行い業務量の削減に努めることで総人件費を抑制するとともに、税の収納率向上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xdr:cNvCxnSpPr/>
      </xdr:nvCxnSpPr>
      <xdr:spPr>
        <a:xfrm flipV="1">
          <a:off x="4514850" y="6243320"/>
          <a:ext cx="0" cy="1276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4584700" y="749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425950" y="7519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xdr:cNvSpPr txBox="1"/>
      </xdr:nvSpPr>
      <xdr:spPr>
        <a:xfrm>
          <a:off x="4584700" y="599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xdr:cNvCxnSpPr/>
      </xdr:nvCxnSpPr>
      <xdr:spPr>
        <a:xfrm>
          <a:off x="4425950" y="6243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xdr:cNvCxnSpPr/>
      </xdr:nvCxnSpPr>
      <xdr:spPr>
        <a:xfrm>
          <a:off x="3752850" y="6917690"/>
          <a:ext cx="762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xdr:cNvSpPr txBox="1"/>
      </xdr:nvSpPr>
      <xdr:spPr>
        <a:xfrm>
          <a:off x="4584700" y="662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xdr:cNvSpPr/>
      </xdr:nvSpPr>
      <xdr:spPr>
        <a:xfrm>
          <a:off x="446405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148590</xdr:rowOff>
    </xdr:to>
    <xdr:cxnSp macro="">
      <xdr:nvCxnSpPr>
        <xdr:cNvPr id="70" name="直線コネクタ 69"/>
        <xdr:cNvCxnSpPr/>
      </xdr:nvCxnSpPr>
      <xdr:spPr>
        <a:xfrm>
          <a:off x="2940050" y="686943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xdr:cNvSpPr/>
      </xdr:nvSpPr>
      <xdr:spPr>
        <a:xfrm>
          <a:off x="3702050" y="6752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xdr:cNvSpPr txBox="1"/>
      </xdr:nvSpPr>
      <xdr:spPr>
        <a:xfrm>
          <a:off x="3409950" y="652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xdr:cNvCxnSpPr/>
      </xdr:nvCxnSpPr>
      <xdr:spPr>
        <a:xfrm flipV="1">
          <a:off x="2127250" y="686943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4" name="フローチャート: 判断 73"/>
        <xdr:cNvSpPr/>
      </xdr:nvSpPr>
      <xdr:spPr>
        <a:xfrm>
          <a:off x="288925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5" name="テキスト ボックス 74"/>
        <xdr:cNvSpPr txBox="1"/>
      </xdr:nvSpPr>
      <xdr:spPr>
        <a:xfrm>
          <a:off x="25971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333500" y="68935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3810</xdr:rowOff>
    </xdr:from>
    <xdr:to>
      <xdr:col>11</xdr:col>
      <xdr:colOff>82550</xdr:colOff>
      <xdr:row>40</xdr:row>
      <xdr:rowOff>105410</xdr:rowOff>
    </xdr:to>
    <xdr:sp macro="" textlink="">
      <xdr:nvSpPr>
        <xdr:cNvPr id="77" name="フローチャート: 判断 76"/>
        <xdr:cNvSpPr/>
      </xdr:nvSpPr>
      <xdr:spPr>
        <a:xfrm>
          <a:off x="2095500" y="6607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78" name="テキスト ボックス 77"/>
        <xdr:cNvSpPr txBox="1"/>
      </xdr:nvSpPr>
      <xdr:spPr>
        <a:xfrm>
          <a:off x="178435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79" name="フローチャート: 判断 78"/>
        <xdr:cNvSpPr/>
      </xdr:nvSpPr>
      <xdr:spPr>
        <a:xfrm>
          <a:off x="1282700" y="6590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80" name="テキスト ボックス 79"/>
        <xdr:cNvSpPr txBox="1"/>
      </xdr:nvSpPr>
      <xdr:spPr>
        <a:xfrm>
          <a:off x="97155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xdr:cNvSpPr/>
      </xdr:nvSpPr>
      <xdr:spPr>
        <a:xfrm>
          <a:off x="4464050" y="6891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93997</xdr:rowOff>
    </xdr:from>
    <xdr:ext cx="762000" cy="259045"/>
    <xdr:sp macro="" textlink="">
      <xdr:nvSpPr>
        <xdr:cNvPr id="87" name="財政力該当値テキスト"/>
        <xdr:cNvSpPr txBox="1"/>
      </xdr:nvSpPr>
      <xdr:spPr>
        <a:xfrm>
          <a:off x="458470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xdr:cNvSpPr/>
      </xdr:nvSpPr>
      <xdr:spPr>
        <a:xfrm>
          <a:off x="3702050" y="686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89" name="テキスト ボックス 88"/>
        <xdr:cNvSpPr txBox="1"/>
      </xdr:nvSpPr>
      <xdr:spPr>
        <a:xfrm>
          <a:off x="3409950" y="69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xdr:cNvSpPr/>
      </xdr:nvSpPr>
      <xdr:spPr>
        <a:xfrm>
          <a:off x="28892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xdr:cNvSpPr txBox="1"/>
      </xdr:nvSpPr>
      <xdr:spPr>
        <a:xfrm>
          <a:off x="25971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095500" y="6842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160037</xdr:rowOff>
    </xdr:from>
    <xdr:ext cx="762000" cy="259045"/>
    <xdr:sp macro="" textlink="">
      <xdr:nvSpPr>
        <xdr:cNvPr id="93" name="テキスト ボックス 92"/>
        <xdr:cNvSpPr txBox="1"/>
      </xdr:nvSpPr>
      <xdr:spPr>
        <a:xfrm>
          <a:off x="178435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282700" y="6842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xdr:cNvSpPr txBox="1"/>
      </xdr:nvSpPr>
      <xdr:spPr>
        <a:xfrm>
          <a:off x="97155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前年度と比較し、地方特例交付金の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億円、臨時財政対策債の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億円の減額等による歳入の減少により、経常収支比率は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少子高齢化に伴う地方税の減収が見込まれるとともに、大型事業に伴う地方債の償還が本格化することから公債費の高止まり、あわせて経常収支比率の高止まりが予想されるため、人件費をはじめとした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90805</xdr:rowOff>
    </xdr:from>
    <xdr:to>
      <xdr:col>23</xdr:col>
      <xdr:colOff>133350</xdr:colOff>
      <xdr:row>65</xdr:row>
      <xdr:rowOff>73025</xdr:rowOff>
    </xdr:to>
    <xdr:cxnSp macro="">
      <xdr:nvCxnSpPr>
        <xdr:cNvPr id="121" name="直線コネクタ 120"/>
        <xdr:cNvCxnSpPr/>
      </xdr:nvCxnSpPr>
      <xdr:spPr>
        <a:xfrm flipV="1">
          <a:off x="4514850" y="9666605"/>
          <a:ext cx="0" cy="1137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45102</xdr:rowOff>
    </xdr:from>
    <xdr:ext cx="762000" cy="259045"/>
    <xdr:sp macro="" textlink="">
      <xdr:nvSpPr>
        <xdr:cNvPr id="122" name="財政構造の弾力性最小値テキスト"/>
        <xdr:cNvSpPr txBox="1"/>
      </xdr:nvSpPr>
      <xdr:spPr>
        <a:xfrm>
          <a:off x="45847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73025</xdr:rowOff>
    </xdr:from>
    <xdr:to>
      <xdr:col>24</xdr:col>
      <xdr:colOff>12700</xdr:colOff>
      <xdr:row>65</xdr:row>
      <xdr:rowOff>73025</xdr:rowOff>
    </xdr:to>
    <xdr:cxnSp macro="">
      <xdr:nvCxnSpPr>
        <xdr:cNvPr id="123" name="直線コネクタ 122"/>
        <xdr:cNvCxnSpPr/>
      </xdr:nvCxnSpPr>
      <xdr:spPr>
        <a:xfrm>
          <a:off x="4425950" y="10804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5732</xdr:rowOff>
    </xdr:from>
    <xdr:ext cx="762000" cy="259045"/>
    <xdr:sp macro="" textlink="">
      <xdr:nvSpPr>
        <xdr:cNvPr id="124" name="財政構造の弾力性最大値テキスト"/>
        <xdr:cNvSpPr txBox="1"/>
      </xdr:nvSpPr>
      <xdr:spPr>
        <a:xfrm>
          <a:off x="4584700" y="94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90805</xdr:rowOff>
    </xdr:from>
    <xdr:to>
      <xdr:col>24</xdr:col>
      <xdr:colOff>12700</xdr:colOff>
      <xdr:row>58</xdr:row>
      <xdr:rowOff>90805</xdr:rowOff>
    </xdr:to>
    <xdr:cxnSp macro="">
      <xdr:nvCxnSpPr>
        <xdr:cNvPr id="125" name="直線コネクタ 124"/>
        <xdr:cNvCxnSpPr/>
      </xdr:nvCxnSpPr>
      <xdr:spPr>
        <a:xfrm>
          <a:off x="4425950" y="9666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65</xdr:row>
      <xdr:rowOff>73025</xdr:rowOff>
    </xdr:to>
    <xdr:cxnSp macro="">
      <xdr:nvCxnSpPr>
        <xdr:cNvPr id="126" name="直線コネクタ 125"/>
        <xdr:cNvCxnSpPr/>
      </xdr:nvCxnSpPr>
      <xdr:spPr>
        <a:xfrm>
          <a:off x="3752850" y="10527665"/>
          <a:ext cx="762000" cy="2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7" name="財政構造の弾力性平均値テキスト"/>
        <xdr:cNvSpPr txBox="1"/>
      </xdr:nvSpPr>
      <xdr:spPr>
        <a:xfrm>
          <a:off x="4584700" y="1028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28" name="フローチャート: 判断 127"/>
        <xdr:cNvSpPr/>
      </xdr:nvSpPr>
      <xdr:spPr>
        <a:xfrm>
          <a:off x="4464050" y="1043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65</xdr:row>
      <xdr:rowOff>79057</xdr:rowOff>
    </xdr:to>
    <xdr:cxnSp macro="">
      <xdr:nvCxnSpPr>
        <xdr:cNvPr id="129" name="直線コネクタ 128"/>
        <xdr:cNvCxnSpPr/>
      </xdr:nvCxnSpPr>
      <xdr:spPr>
        <a:xfrm flipV="1">
          <a:off x="2940050" y="10527665"/>
          <a:ext cx="8128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0" name="フローチャート: 判断 129"/>
        <xdr:cNvSpPr/>
      </xdr:nvSpPr>
      <xdr:spPr>
        <a:xfrm>
          <a:off x="3702050" y="10356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1" name="テキスト ボックス 130"/>
        <xdr:cNvSpPr txBox="1"/>
      </xdr:nvSpPr>
      <xdr:spPr>
        <a:xfrm>
          <a:off x="3409950" y="1013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65</xdr:row>
      <xdr:rowOff>121285</xdr:rowOff>
    </xdr:to>
    <xdr:cxnSp macro="">
      <xdr:nvCxnSpPr>
        <xdr:cNvPr id="132" name="直線コネクタ 131"/>
        <xdr:cNvCxnSpPr/>
      </xdr:nvCxnSpPr>
      <xdr:spPr>
        <a:xfrm flipV="1">
          <a:off x="2127250" y="10810557"/>
          <a:ext cx="8128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3" name="フローチャート: 判断 132"/>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4" name="テキスト ボックス 133"/>
        <xdr:cNvSpPr txBox="1"/>
      </xdr:nvSpPr>
      <xdr:spPr>
        <a:xfrm>
          <a:off x="2597150" y="1023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65</xdr:row>
      <xdr:rowOff>121285</xdr:rowOff>
    </xdr:to>
    <xdr:cxnSp macro="">
      <xdr:nvCxnSpPr>
        <xdr:cNvPr id="135" name="直線コネクタ 134"/>
        <xdr:cNvCxnSpPr/>
      </xdr:nvCxnSpPr>
      <xdr:spPr>
        <a:xfrm>
          <a:off x="1333500" y="10822622"/>
          <a:ext cx="79375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7" name="テキスト ボックス 136"/>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38" name="フローチャート: 判断 137"/>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39" name="テキスト ボックス 138"/>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45" name="楕円 144"/>
        <xdr:cNvSpPr/>
      </xdr:nvSpPr>
      <xdr:spPr>
        <a:xfrm>
          <a:off x="446405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89552</xdr:rowOff>
    </xdr:from>
    <xdr:ext cx="762000" cy="259045"/>
    <xdr:sp macro="" textlink="">
      <xdr:nvSpPr>
        <xdr:cNvPr id="146" name="財政構造の弾力性該当値テキスト"/>
        <xdr:cNvSpPr txBox="1"/>
      </xdr:nvSpPr>
      <xdr:spPr>
        <a:xfrm>
          <a:off x="45847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7" name="楕円 146"/>
        <xdr:cNvSpPr/>
      </xdr:nvSpPr>
      <xdr:spPr>
        <a:xfrm>
          <a:off x="3702050" y="10476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48" name="テキスト ボックス 147"/>
        <xdr:cNvSpPr txBox="1"/>
      </xdr:nvSpPr>
      <xdr:spPr>
        <a:xfrm>
          <a:off x="3409950" y="1056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49" name="楕円 148"/>
        <xdr:cNvSpPr/>
      </xdr:nvSpPr>
      <xdr:spPr>
        <a:xfrm>
          <a:off x="2889250" y="107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0" name="テキスト ボックス 149"/>
        <xdr:cNvSpPr txBox="1"/>
      </xdr:nvSpPr>
      <xdr:spPr>
        <a:xfrm>
          <a:off x="2597150" y="1084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1" name="楕円 150"/>
        <xdr:cNvSpPr/>
      </xdr:nvSpPr>
      <xdr:spPr>
        <a:xfrm>
          <a:off x="2095500" y="108019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2" name="テキスト ボックス 151"/>
        <xdr:cNvSpPr txBox="1"/>
      </xdr:nvSpPr>
      <xdr:spPr>
        <a:xfrm>
          <a:off x="1784350" y="108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40322</xdr:rowOff>
    </xdr:from>
    <xdr:to>
      <xdr:col>7</xdr:col>
      <xdr:colOff>31750</xdr:colOff>
      <xdr:row>65</xdr:row>
      <xdr:rowOff>141922</xdr:rowOff>
    </xdr:to>
    <xdr:sp macro="" textlink="">
      <xdr:nvSpPr>
        <xdr:cNvPr id="153" name="楕円 152"/>
        <xdr:cNvSpPr/>
      </xdr:nvSpPr>
      <xdr:spPr>
        <a:xfrm>
          <a:off x="1282700" y="107718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126699</xdr:rowOff>
    </xdr:from>
    <xdr:ext cx="762000" cy="259045"/>
    <xdr:sp macro="" textlink="">
      <xdr:nvSpPr>
        <xdr:cNvPr id="154" name="テキスト ボックス 153"/>
        <xdr:cNvSpPr txBox="1"/>
      </xdr:nvSpPr>
      <xdr:spPr>
        <a:xfrm>
          <a:off x="971550" y="10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人件費については、退職手当が前年度より減額しているが、依然、類似団体平均を上回っているため、現在実施中の昇任昇格試験や業務の効率化など人件費抑制の施策に努める。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物件費については、保有する公共施設数が多く、その維持管理に費用が掛かっているため、引き続き公共施設最適化計画により施設の統合・見直しを進めて行く。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86" name="直線コネクタ 185"/>
        <xdr:cNvCxnSpPr/>
      </xdr:nvCxnSpPr>
      <xdr:spPr>
        <a:xfrm flipV="1">
          <a:off x="4514850" y="13294246"/>
          <a:ext cx="0" cy="1490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87" name="人件費・物件費等の状況最小値テキスト"/>
        <xdr:cNvSpPr txBox="1"/>
      </xdr:nvSpPr>
      <xdr:spPr>
        <a:xfrm>
          <a:off x="4584700" y="14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88" name="直線コネクタ 187"/>
        <xdr:cNvCxnSpPr/>
      </xdr:nvCxnSpPr>
      <xdr:spPr>
        <a:xfrm>
          <a:off x="4425950" y="14785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89" name="人件費・物件費等の状況最大値テキスト"/>
        <xdr:cNvSpPr txBox="1"/>
      </xdr:nvSpPr>
      <xdr:spPr>
        <a:xfrm>
          <a:off x="4584700" y="130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0" name="直線コネクタ 189"/>
        <xdr:cNvCxnSpPr/>
      </xdr:nvCxnSpPr>
      <xdr:spPr>
        <a:xfrm>
          <a:off x="4425950" y="13294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144304</xdr:rowOff>
    </xdr:from>
    <xdr:to>
      <xdr:col>23</xdr:col>
      <xdr:colOff>133350</xdr:colOff>
      <xdr:row>88</xdr:row>
      <xdr:rowOff>32782</xdr:rowOff>
    </xdr:to>
    <xdr:cxnSp macro="">
      <xdr:nvCxnSpPr>
        <xdr:cNvPr id="191" name="直線コネクタ 190"/>
        <xdr:cNvCxnSpPr/>
      </xdr:nvCxnSpPr>
      <xdr:spPr>
        <a:xfrm>
          <a:off x="3752850" y="14508004"/>
          <a:ext cx="762000" cy="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150158</xdr:rowOff>
    </xdr:from>
    <xdr:ext cx="762000" cy="259045"/>
    <xdr:sp macro="" textlink="">
      <xdr:nvSpPr>
        <xdr:cNvPr id="192" name="人件費・物件費等の状況平均値テキスト"/>
        <xdr:cNvSpPr txBox="1"/>
      </xdr:nvSpPr>
      <xdr:spPr>
        <a:xfrm>
          <a:off x="4584700" y="13853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193" name="フローチャート: 判断 192"/>
        <xdr:cNvSpPr/>
      </xdr:nvSpPr>
      <xdr:spPr>
        <a:xfrm>
          <a:off x="4464050" y="14002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74603</xdr:rowOff>
    </xdr:from>
    <xdr:to>
      <xdr:col>19</xdr:col>
      <xdr:colOff>133350</xdr:colOff>
      <xdr:row>87</xdr:row>
      <xdr:rowOff>144304</xdr:rowOff>
    </xdr:to>
    <xdr:cxnSp macro="">
      <xdr:nvCxnSpPr>
        <xdr:cNvPr id="194" name="直線コネクタ 193"/>
        <xdr:cNvCxnSpPr/>
      </xdr:nvCxnSpPr>
      <xdr:spPr>
        <a:xfrm>
          <a:off x="2940050" y="14438303"/>
          <a:ext cx="812800" cy="6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195" name="フローチャート: 判断 194"/>
        <xdr:cNvSpPr/>
      </xdr:nvSpPr>
      <xdr:spPr>
        <a:xfrm>
          <a:off x="3702050" y="139371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9065</xdr:rowOff>
    </xdr:from>
    <xdr:ext cx="736600" cy="259045"/>
    <xdr:sp macro="" textlink="">
      <xdr:nvSpPr>
        <xdr:cNvPr id="196" name="テキスト ボックス 195"/>
        <xdr:cNvSpPr txBox="1"/>
      </xdr:nvSpPr>
      <xdr:spPr>
        <a:xfrm>
          <a:off x="3409950" y="1371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3777</xdr:rowOff>
    </xdr:from>
    <xdr:to>
      <xdr:col>15</xdr:col>
      <xdr:colOff>82550</xdr:colOff>
      <xdr:row>87</xdr:row>
      <xdr:rowOff>74603</xdr:rowOff>
    </xdr:to>
    <xdr:cxnSp macro="">
      <xdr:nvCxnSpPr>
        <xdr:cNvPr id="197" name="直線コネクタ 196"/>
        <xdr:cNvCxnSpPr/>
      </xdr:nvCxnSpPr>
      <xdr:spPr>
        <a:xfrm>
          <a:off x="2127250" y="14037277"/>
          <a:ext cx="812800" cy="40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119878</xdr:rowOff>
    </xdr:from>
    <xdr:to>
      <xdr:col>15</xdr:col>
      <xdr:colOff>133350</xdr:colOff>
      <xdr:row>82</xdr:row>
      <xdr:rowOff>50028</xdr:rowOff>
    </xdr:to>
    <xdr:sp macro="" textlink="">
      <xdr:nvSpPr>
        <xdr:cNvPr id="198" name="フローチャート: 判断 197"/>
        <xdr:cNvSpPr/>
      </xdr:nvSpPr>
      <xdr:spPr>
        <a:xfrm>
          <a:off x="2889250" y="13492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60205</xdr:rowOff>
    </xdr:from>
    <xdr:ext cx="762000" cy="259045"/>
    <xdr:sp macro="" textlink="">
      <xdr:nvSpPr>
        <xdr:cNvPr id="199" name="テキスト ボックス 198"/>
        <xdr:cNvSpPr txBox="1"/>
      </xdr:nvSpPr>
      <xdr:spPr>
        <a:xfrm>
          <a:off x="2597150" y="132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121830</xdr:rowOff>
    </xdr:from>
    <xdr:to>
      <xdr:col>11</xdr:col>
      <xdr:colOff>31750</xdr:colOff>
      <xdr:row>85</xdr:row>
      <xdr:rowOff>3777</xdr:rowOff>
    </xdr:to>
    <xdr:cxnSp macro="">
      <xdr:nvCxnSpPr>
        <xdr:cNvPr id="200" name="直線コネクタ 199"/>
        <xdr:cNvCxnSpPr/>
      </xdr:nvCxnSpPr>
      <xdr:spPr>
        <a:xfrm>
          <a:off x="1333500" y="13990230"/>
          <a:ext cx="79375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122124</xdr:rowOff>
    </xdr:from>
    <xdr:to>
      <xdr:col>11</xdr:col>
      <xdr:colOff>82550</xdr:colOff>
      <xdr:row>81</xdr:row>
      <xdr:rowOff>52274</xdr:rowOff>
    </xdr:to>
    <xdr:sp macro="" textlink="">
      <xdr:nvSpPr>
        <xdr:cNvPr id="201" name="フローチャート: 判断 200"/>
        <xdr:cNvSpPr/>
      </xdr:nvSpPr>
      <xdr:spPr>
        <a:xfrm>
          <a:off x="2095500" y="13330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62451</xdr:rowOff>
    </xdr:from>
    <xdr:ext cx="762000" cy="259045"/>
    <xdr:sp macro="" textlink="">
      <xdr:nvSpPr>
        <xdr:cNvPr id="202" name="テキスト ボックス 201"/>
        <xdr:cNvSpPr txBox="1"/>
      </xdr:nvSpPr>
      <xdr:spPr>
        <a:xfrm>
          <a:off x="1784350" y="1310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61818</xdr:rowOff>
    </xdr:from>
    <xdr:to>
      <xdr:col>7</xdr:col>
      <xdr:colOff>31750</xdr:colOff>
      <xdr:row>80</xdr:row>
      <xdr:rowOff>163418</xdr:rowOff>
    </xdr:to>
    <xdr:sp macro="" textlink="">
      <xdr:nvSpPr>
        <xdr:cNvPr id="203" name="フローチャート: 判断 202"/>
        <xdr:cNvSpPr/>
      </xdr:nvSpPr>
      <xdr:spPr>
        <a:xfrm>
          <a:off x="1282700" y="13269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2145</xdr:rowOff>
    </xdr:from>
    <xdr:ext cx="762000" cy="259045"/>
    <xdr:sp macro="" textlink="">
      <xdr:nvSpPr>
        <xdr:cNvPr id="204" name="テキスト ボックス 203"/>
        <xdr:cNvSpPr txBox="1"/>
      </xdr:nvSpPr>
      <xdr:spPr>
        <a:xfrm>
          <a:off x="971550" y="1304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153432</xdr:rowOff>
    </xdr:from>
    <xdr:to>
      <xdr:col>23</xdr:col>
      <xdr:colOff>184150</xdr:colOff>
      <xdr:row>88</xdr:row>
      <xdr:rowOff>83582</xdr:rowOff>
    </xdr:to>
    <xdr:sp macro="" textlink="">
      <xdr:nvSpPr>
        <xdr:cNvPr id="210" name="楕円 209"/>
        <xdr:cNvSpPr/>
      </xdr:nvSpPr>
      <xdr:spPr>
        <a:xfrm>
          <a:off x="4464050" y="14517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125509</xdr:rowOff>
    </xdr:from>
    <xdr:ext cx="762000" cy="259045"/>
    <xdr:sp macro="" textlink="">
      <xdr:nvSpPr>
        <xdr:cNvPr id="211" name="人件費・物件費等の状況該当値テキスト"/>
        <xdr:cNvSpPr txBox="1"/>
      </xdr:nvSpPr>
      <xdr:spPr>
        <a:xfrm>
          <a:off x="4584700" y="1448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93504</xdr:rowOff>
    </xdr:from>
    <xdr:to>
      <xdr:col>19</xdr:col>
      <xdr:colOff>184150</xdr:colOff>
      <xdr:row>88</xdr:row>
      <xdr:rowOff>23654</xdr:rowOff>
    </xdr:to>
    <xdr:sp macro="" textlink="">
      <xdr:nvSpPr>
        <xdr:cNvPr id="212" name="楕円 211"/>
        <xdr:cNvSpPr/>
      </xdr:nvSpPr>
      <xdr:spPr>
        <a:xfrm>
          <a:off x="3702050" y="144572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8431</xdr:rowOff>
    </xdr:from>
    <xdr:ext cx="736600" cy="259045"/>
    <xdr:sp macro="" textlink="">
      <xdr:nvSpPr>
        <xdr:cNvPr id="213" name="テキスト ボックス 212"/>
        <xdr:cNvSpPr txBox="1"/>
      </xdr:nvSpPr>
      <xdr:spPr>
        <a:xfrm>
          <a:off x="3409950" y="14537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23803</xdr:rowOff>
    </xdr:from>
    <xdr:to>
      <xdr:col>15</xdr:col>
      <xdr:colOff>133350</xdr:colOff>
      <xdr:row>87</xdr:row>
      <xdr:rowOff>125403</xdr:rowOff>
    </xdr:to>
    <xdr:sp macro="" textlink="">
      <xdr:nvSpPr>
        <xdr:cNvPr id="214" name="楕円 213"/>
        <xdr:cNvSpPr/>
      </xdr:nvSpPr>
      <xdr:spPr>
        <a:xfrm>
          <a:off x="2889250" y="143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110180</xdr:rowOff>
    </xdr:from>
    <xdr:ext cx="762000" cy="259045"/>
    <xdr:sp macro="" textlink="">
      <xdr:nvSpPr>
        <xdr:cNvPr id="215" name="テキスト ボックス 214"/>
        <xdr:cNvSpPr txBox="1"/>
      </xdr:nvSpPr>
      <xdr:spPr>
        <a:xfrm>
          <a:off x="2597150" y="144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124427</xdr:rowOff>
    </xdr:from>
    <xdr:to>
      <xdr:col>11</xdr:col>
      <xdr:colOff>82550</xdr:colOff>
      <xdr:row>85</xdr:row>
      <xdr:rowOff>54577</xdr:rowOff>
    </xdr:to>
    <xdr:sp macro="" textlink="">
      <xdr:nvSpPr>
        <xdr:cNvPr id="216" name="楕円 215"/>
        <xdr:cNvSpPr/>
      </xdr:nvSpPr>
      <xdr:spPr>
        <a:xfrm>
          <a:off x="2095500" y="13992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39354</xdr:rowOff>
    </xdr:from>
    <xdr:ext cx="762000" cy="259045"/>
    <xdr:sp macro="" textlink="">
      <xdr:nvSpPr>
        <xdr:cNvPr id="217" name="テキスト ボックス 216"/>
        <xdr:cNvSpPr txBox="1"/>
      </xdr:nvSpPr>
      <xdr:spPr>
        <a:xfrm>
          <a:off x="1784350" y="1407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71030</xdr:rowOff>
    </xdr:from>
    <xdr:to>
      <xdr:col>7</xdr:col>
      <xdr:colOff>31750</xdr:colOff>
      <xdr:row>85</xdr:row>
      <xdr:rowOff>1180</xdr:rowOff>
    </xdr:to>
    <xdr:sp macro="" textlink="">
      <xdr:nvSpPr>
        <xdr:cNvPr id="218" name="楕円 217"/>
        <xdr:cNvSpPr/>
      </xdr:nvSpPr>
      <xdr:spPr>
        <a:xfrm>
          <a:off x="1282700" y="13939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157407</xdr:rowOff>
    </xdr:from>
    <xdr:ext cx="762000" cy="259045"/>
    <xdr:sp macro="" textlink="">
      <xdr:nvSpPr>
        <xdr:cNvPr id="219" name="テキスト ボックス 218"/>
        <xdr:cNvSpPr txBox="1"/>
      </xdr:nvSpPr>
      <xdr:spPr>
        <a:xfrm>
          <a:off x="971550" y="1402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今後も、人事院勧告等に注視しながら、給与水準の適正化に努める。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46" name="直線コネクタ 245"/>
        <xdr:cNvCxnSpPr/>
      </xdr:nvCxnSpPr>
      <xdr:spPr>
        <a:xfrm flipV="1">
          <a:off x="15474950" y="1334897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47" name="給与水準   （国との比較）最小値テキスト"/>
        <xdr:cNvSpPr txBox="1"/>
      </xdr:nvSpPr>
      <xdr:spPr>
        <a:xfrm>
          <a:off x="15563850" y="147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48" name="直線コネクタ 247"/>
        <xdr:cNvCxnSpPr/>
      </xdr:nvCxnSpPr>
      <xdr:spPr>
        <a:xfrm>
          <a:off x="15405100" y="147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49" name="給与水準   （国との比較）最大値テキスト"/>
        <xdr:cNvSpPr txBox="1"/>
      </xdr:nvSpPr>
      <xdr:spPr>
        <a:xfrm>
          <a:off x="15563850" y="130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0" name="直線コネクタ 249"/>
        <xdr:cNvCxnSpPr/>
      </xdr:nvCxnSpPr>
      <xdr:spPr>
        <a:xfrm>
          <a:off x="15405100" y="13348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1" name="直線コネクタ 250"/>
        <xdr:cNvCxnSpPr/>
      </xdr:nvCxnSpPr>
      <xdr:spPr>
        <a:xfrm>
          <a:off x="14712950" y="14113511"/>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71138</xdr:rowOff>
    </xdr:from>
    <xdr:ext cx="762000" cy="259045"/>
    <xdr:sp macro="" textlink="">
      <xdr:nvSpPr>
        <xdr:cNvPr id="252" name="給与水準   （国との比較）平均値テキスト"/>
        <xdr:cNvSpPr txBox="1"/>
      </xdr:nvSpPr>
      <xdr:spPr>
        <a:xfrm>
          <a:off x="15563850" y="14269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3" name="フローチャート: 判断 252"/>
        <xdr:cNvSpPr/>
      </xdr:nvSpPr>
      <xdr:spPr>
        <a:xfrm>
          <a:off x="15430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29211</xdr:rowOff>
    </xdr:to>
    <xdr:cxnSp macro="">
      <xdr:nvCxnSpPr>
        <xdr:cNvPr id="254" name="直線コネクタ 253"/>
        <xdr:cNvCxnSpPr/>
      </xdr:nvCxnSpPr>
      <xdr:spPr>
        <a:xfrm flipV="1">
          <a:off x="13906500" y="14113511"/>
          <a:ext cx="8064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55" name="フローチャート: 判断 254"/>
        <xdr:cNvSpPr/>
      </xdr:nvSpPr>
      <xdr:spPr>
        <a:xfrm>
          <a:off x="14668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56" name="テキスト ボックス 255"/>
        <xdr:cNvSpPr txBox="1"/>
      </xdr:nvSpPr>
      <xdr:spPr>
        <a:xfrm>
          <a:off x="14370050" y="1437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101600</xdr:rowOff>
    </xdr:to>
    <xdr:cxnSp macro="">
      <xdr:nvCxnSpPr>
        <xdr:cNvPr id="257" name="直線コネクタ 256"/>
        <xdr:cNvCxnSpPr/>
      </xdr:nvCxnSpPr>
      <xdr:spPr>
        <a:xfrm flipV="1">
          <a:off x="13106400" y="14227811"/>
          <a:ext cx="8001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8" name="フローチャート: 判断 257"/>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59" name="テキスト ボックス 258"/>
        <xdr:cNvSpPr txBox="1"/>
      </xdr:nvSpPr>
      <xdr:spPr>
        <a:xfrm>
          <a:off x="1355725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74930</xdr:rowOff>
    </xdr:to>
    <xdr:cxnSp macro="">
      <xdr:nvCxnSpPr>
        <xdr:cNvPr id="260" name="直線コネクタ 259"/>
        <xdr:cNvCxnSpPr/>
      </xdr:nvCxnSpPr>
      <xdr:spPr>
        <a:xfrm flipV="1">
          <a:off x="12293600" y="14300200"/>
          <a:ext cx="8128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24130</xdr:rowOff>
    </xdr:from>
    <xdr:to>
      <xdr:col>68</xdr:col>
      <xdr:colOff>203200</xdr:colOff>
      <xdr:row>87</xdr:row>
      <xdr:rowOff>125730</xdr:rowOff>
    </xdr:to>
    <xdr:sp macro="" textlink="">
      <xdr:nvSpPr>
        <xdr:cNvPr id="261" name="フローチャート: 判断 260"/>
        <xdr:cNvSpPr/>
      </xdr:nvSpPr>
      <xdr:spPr>
        <a:xfrm>
          <a:off x="13055600" y="143878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62" name="テキスト ボックス 261"/>
        <xdr:cNvSpPr txBox="1"/>
      </xdr:nvSpPr>
      <xdr:spPr>
        <a:xfrm>
          <a:off x="12763500" y="144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63" name="フローチャート: 判断 262"/>
        <xdr:cNvSpPr/>
      </xdr:nvSpPr>
      <xdr:spPr>
        <a:xfrm>
          <a:off x="122428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64" name="テキスト ボックス 263"/>
        <xdr:cNvSpPr txBox="1"/>
      </xdr:nvSpPr>
      <xdr:spPr>
        <a:xfrm>
          <a:off x="11950700" y="141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0" name="楕円 269"/>
        <xdr:cNvSpPr/>
      </xdr:nvSpPr>
      <xdr:spPr>
        <a:xfrm>
          <a:off x="15430500" y="14110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1" name="給与水準   （国との比較）該当値テキスト"/>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2" name="楕円 271"/>
        <xdr:cNvSpPr/>
      </xdr:nvSpPr>
      <xdr:spPr>
        <a:xfrm>
          <a:off x="14668500" y="140627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3" name="テキスト ボックス 272"/>
        <xdr:cNvSpPr txBox="1"/>
      </xdr:nvSpPr>
      <xdr:spPr>
        <a:xfrm>
          <a:off x="1437005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4" name="楕円 273"/>
        <xdr:cNvSpPr/>
      </xdr:nvSpPr>
      <xdr:spPr>
        <a:xfrm>
          <a:off x="13868400" y="141833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75" name="テキスト ボックス 274"/>
        <xdr:cNvSpPr txBox="1"/>
      </xdr:nvSpPr>
      <xdr:spPr>
        <a:xfrm>
          <a:off x="13557250" y="1395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6" name="楕円 275"/>
        <xdr:cNvSpPr/>
      </xdr:nvSpPr>
      <xdr:spPr>
        <a:xfrm>
          <a:off x="13055600" y="142494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7" name="テキスト ボックス 276"/>
        <xdr:cNvSpPr txBox="1"/>
      </xdr:nvSpPr>
      <xdr:spPr>
        <a:xfrm>
          <a:off x="127635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8" name="楕円 277"/>
        <xdr:cNvSpPr/>
      </xdr:nvSpPr>
      <xdr:spPr>
        <a:xfrm>
          <a:off x="122428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9" name="テキスト ボックス 278"/>
        <xdr:cNvSpPr txBox="1"/>
      </xdr:nvSpPr>
      <xdr:spPr>
        <a:xfrm>
          <a:off x="11950700" y="144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市町村合併当時から類似団体平均と比較して職員数が多い状況が続いている。今後も、既存事業の廃止・見直し等を進めるとともに、定員管理方針に基づき、適切な定員管理に努める。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07" name="直線コネクタ 306"/>
        <xdr:cNvCxnSpPr/>
      </xdr:nvCxnSpPr>
      <xdr:spPr>
        <a:xfrm flipV="1">
          <a:off x="15474950" y="9582150"/>
          <a:ext cx="0" cy="1253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08" name="定員管理の状況最小値テキスト"/>
        <xdr:cNvSpPr txBox="1"/>
      </xdr:nvSpPr>
      <xdr:spPr>
        <a:xfrm>
          <a:off x="1556385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09" name="直線コネクタ 308"/>
        <xdr:cNvCxnSpPr/>
      </xdr:nvCxnSpPr>
      <xdr:spPr>
        <a:xfrm>
          <a:off x="15405100" y="10835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0" name="定員管理の状況最大値テキスト"/>
        <xdr:cNvSpPr txBox="1"/>
      </xdr:nvSpPr>
      <xdr:spPr>
        <a:xfrm>
          <a:off x="15563850" y="93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1" name="直線コネクタ 310"/>
        <xdr:cNvCxnSpPr/>
      </xdr:nvCxnSpPr>
      <xdr:spPr>
        <a:xfrm>
          <a:off x="15405100" y="9582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150368</xdr:rowOff>
    </xdr:from>
    <xdr:to>
      <xdr:col>81</xdr:col>
      <xdr:colOff>44450</xdr:colOff>
      <xdr:row>64</xdr:row>
      <xdr:rowOff>150368</xdr:rowOff>
    </xdr:to>
    <xdr:cxnSp macro="">
      <xdr:nvCxnSpPr>
        <xdr:cNvPr id="312" name="直線コネクタ 311"/>
        <xdr:cNvCxnSpPr/>
      </xdr:nvCxnSpPr>
      <xdr:spPr>
        <a:xfrm>
          <a:off x="14712950" y="1071676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17416</xdr:rowOff>
    </xdr:from>
    <xdr:ext cx="762000" cy="259045"/>
    <xdr:sp macro="" textlink="">
      <xdr:nvSpPr>
        <xdr:cNvPr id="313" name="定員管理の状況平均値テキスト"/>
        <xdr:cNvSpPr txBox="1"/>
      </xdr:nvSpPr>
      <xdr:spPr>
        <a:xfrm>
          <a:off x="15563850" y="1008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14" name="フローチャート: 判断 313"/>
        <xdr:cNvSpPr/>
      </xdr:nvSpPr>
      <xdr:spPr>
        <a:xfrm>
          <a:off x="15430500" y="1023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109347</xdr:rowOff>
    </xdr:from>
    <xdr:to>
      <xdr:col>77</xdr:col>
      <xdr:colOff>44450</xdr:colOff>
      <xdr:row>64</xdr:row>
      <xdr:rowOff>150368</xdr:rowOff>
    </xdr:to>
    <xdr:cxnSp macro="">
      <xdr:nvCxnSpPr>
        <xdr:cNvPr id="315" name="直線コネクタ 314"/>
        <xdr:cNvCxnSpPr/>
      </xdr:nvCxnSpPr>
      <xdr:spPr>
        <a:xfrm>
          <a:off x="13906500" y="10675747"/>
          <a:ext cx="80645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16" name="フローチャート: 判断 315"/>
        <xdr:cNvSpPr/>
      </xdr:nvSpPr>
      <xdr:spPr>
        <a:xfrm>
          <a:off x="14668500" y="102265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17" name="テキスト ボックス 316"/>
        <xdr:cNvSpPr txBox="1"/>
      </xdr:nvSpPr>
      <xdr:spPr>
        <a:xfrm>
          <a:off x="14370050" y="1000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109347</xdr:rowOff>
    </xdr:from>
    <xdr:to>
      <xdr:col>72</xdr:col>
      <xdr:colOff>203200</xdr:colOff>
      <xdr:row>64</xdr:row>
      <xdr:rowOff>109347</xdr:rowOff>
    </xdr:to>
    <xdr:cxnSp macro="">
      <xdr:nvCxnSpPr>
        <xdr:cNvPr id="318" name="直線コネクタ 317"/>
        <xdr:cNvCxnSpPr/>
      </xdr:nvCxnSpPr>
      <xdr:spPr>
        <a:xfrm>
          <a:off x="13106400" y="1067574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49403</xdr:rowOff>
    </xdr:from>
    <xdr:to>
      <xdr:col>73</xdr:col>
      <xdr:colOff>44450</xdr:colOff>
      <xdr:row>60</xdr:row>
      <xdr:rowOff>151003</xdr:rowOff>
    </xdr:to>
    <xdr:sp macro="" textlink="">
      <xdr:nvSpPr>
        <xdr:cNvPr id="319" name="フローチャート: 判断 318"/>
        <xdr:cNvSpPr/>
      </xdr:nvSpPr>
      <xdr:spPr>
        <a:xfrm>
          <a:off x="13868400" y="9955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161180</xdr:rowOff>
    </xdr:from>
    <xdr:ext cx="762000" cy="259045"/>
    <xdr:sp macro="" textlink="">
      <xdr:nvSpPr>
        <xdr:cNvPr id="320" name="テキスト ボックス 319"/>
        <xdr:cNvSpPr txBox="1"/>
      </xdr:nvSpPr>
      <xdr:spPr>
        <a:xfrm>
          <a:off x="13557250" y="973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109347</xdr:rowOff>
    </xdr:from>
    <xdr:to>
      <xdr:col>68</xdr:col>
      <xdr:colOff>152400</xdr:colOff>
      <xdr:row>64</xdr:row>
      <xdr:rowOff>133477</xdr:rowOff>
    </xdr:to>
    <xdr:cxnSp macro="">
      <xdr:nvCxnSpPr>
        <xdr:cNvPr id="321" name="直線コネクタ 320"/>
        <xdr:cNvCxnSpPr/>
      </xdr:nvCxnSpPr>
      <xdr:spPr>
        <a:xfrm flipV="1">
          <a:off x="12293600" y="10675747"/>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73533</xdr:rowOff>
    </xdr:from>
    <xdr:to>
      <xdr:col>68</xdr:col>
      <xdr:colOff>203200</xdr:colOff>
      <xdr:row>61</xdr:row>
      <xdr:rowOff>3683</xdr:rowOff>
    </xdr:to>
    <xdr:sp macro="" textlink="">
      <xdr:nvSpPr>
        <xdr:cNvPr id="322" name="フローチャート: 判断 321"/>
        <xdr:cNvSpPr/>
      </xdr:nvSpPr>
      <xdr:spPr>
        <a:xfrm>
          <a:off x="13055600" y="99795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13860</xdr:rowOff>
    </xdr:from>
    <xdr:ext cx="762000" cy="259045"/>
    <xdr:sp macro="" textlink="">
      <xdr:nvSpPr>
        <xdr:cNvPr id="323" name="テキスト ボックス 322"/>
        <xdr:cNvSpPr txBox="1"/>
      </xdr:nvSpPr>
      <xdr:spPr>
        <a:xfrm>
          <a:off x="12763500" y="975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51816</xdr:rowOff>
    </xdr:from>
    <xdr:to>
      <xdr:col>64</xdr:col>
      <xdr:colOff>152400</xdr:colOff>
      <xdr:row>60</xdr:row>
      <xdr:rowOff>153416</xdr:rowOff>
    </xdr:to>
    <xdr:sp macro="" textlink="">
      <xdr:nvSpPr>
        <xdr:cNvPr id="324" name="フローチャート: 判断 323"/>
        <xdr:cNvSpPr/>
      </xdr:nvSpPr>
      <xdr:spPr>
        <a:xfrm>
          <a:off x="12242800" y="995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163593</xdr:rowOff>
    </xdr:from>
    <xdr:ext cx="762000" cy="259045"/>
    <xdr:sp macro="" textlink="">
      <xdr:nvSpPr>
        <xdr:cNvPr id="325" name="テキスト ボックス 324"/>
        <xdr:cNvSpPr txBox="1"/>
      </xdr:nvSpPr>
      <xdr:spPr>
        <a:xfrm>
          <a:off x="11950700" y="97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99568</xdr:rowOff>
    </xdr:from>
    <xdr:to>
      <xdr:col>81</xdr:col>
      <xdr:colOff>95250</xdr:colOff>
      <xdr:row>65</xdr:row>
      <xdr:rowOff>29718</xdr:rowOff>
    </xdr:to>
    <xdr:sp macro="" textlink="">
      <xdr:nvSpPr>
        <xdr:cNvPr id="331" name="楕円 330"/>
        <xdr:cNvSpPr/>
      </xdr:nvSpPr>
      <xdr:spPr>
        <a:xfrm>
          <a:off x="15430500" y="106659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166895</xdr:rowOff>
    </xdr:from>
    <xdr:ext cx="762000" cy="259045"/>
    <xdr:sp macro="" textlink="">
      <xdr:nvSpPr>
        <xdr:cNvPr id="332" name="定員管理の状況該当値テキスト"/>
        <xdr:cNvSpPr txBox="1"/>
      </xdr:nvSpPr>
      <xdr:spPr>
        <a:xfrm>
          <a:off x="15563850" y="1056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99568</xdr:rowOff>
    </xdr:from>
    <xdr:to>
      <xdr:col>77</xdr:col>
      <xdr:colOff>95250</xdr:colOff>
      <xdr:row>65</xdr:row>
      <xdr:rowOff>29718</xdr:rowOff>
    </xdr:to>
    <xdr:sp macro="" textlink="">
      <xdr:nvSpPr>
        <xdr:cNvPr id="333" name="楕円 332"/>
        <xdr:cNvSpPr/>
      </xdr:nvSpPr>
      <xdr:spPr>
        <a:xfrm>
          <a:off x="14668500" y="106659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14495</xdr:rowOff>
    </xdr:from>
    <xdr:ext cx="736600" cy="259045"/>
    <xdr:sp macro="" textlink="">
      <xdr:nvSpPr>
        <xdr:cNvPr id="334" name="テキスト ボックス 333"/>
        <xdr:cNvSpPr txBox="1"/>
      </xdr:nvSpPr>
      <xdr:spPr>
        <a:xfrm>
          <a:off x="14370050" y="1074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58547</xdr:rowOff>
    </xdr:from>
    <xdr:to>
      <xdr:col>73</xdr:col>
      <xdr:colOff>44450</xdr:colOff>
      <xdr:row>64</xdr:row>
      <xdr:rowOff>160147</xdr:rowOff>
    </xdr:to>
    <xdr:sp macro="" textlink="">
      <xdr:nvSpPr>
        <xdr:cNvPr id="335" name="楕円 334"/>
        <xdr:cNvSpPr/>
      </xdr:nvSpPr>
      <xdr:spPr>
        <a:xfrm>
          <a:off x="13868400" y="10624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144924</xdr:rowOff>
    </xdr:from>
    <xdr:ext cx="762000" cy="259045"/>
    <xdr:sp macro="" textlink="">
      <xdr:nvSpPr>
        <xdr:cNvPr id="336" name="テキスト ボックス 335"/>
        <xdr:cNvSpPr txBox="1"/>
      </xdr:nvSpPr>
      <xdr:spPr>
        <a:xfrm>
          <a:off x="13557250" y="107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58547</xdr:rowOff>
    </xdr:from>
    <xdr:to>
      <xdr:col>68</xdr:col>
      <xdr:colOff>203200</xdr:colOff>
      <xdr:row>64</xdr:row>
      <xdr:rowOff>160147</xdr:rowOff>
    </xdr:to>
    <xdr:sp macro="" textlink="">
      <xdr:nvSpPr>
        <xdr:cNvPr id="337" name="楕円 336"/>
        <xdr:cNvSpPr/>
      </xdr:nvSpPr>
      <xdr:spPr>
        <a:xfrm>
          <a:off x="13055600" y="1062494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144924</xdr:rowOff>
    </xdr:from>
    <xdr:ext cx="762000" cy="259045"/>
    <xdr:sp macro="" textlink="">
      <xdr:nvSpPr>
        <xdr:cNvPr id="338" name="テキスト ボックス 337"/>
        <xdr:cNvSpPr txBox="1"/>
      </xdr:nvSpPr>
      <xdr:spPr>
        <a:xfrm>
          <a:off x="12763500" y="107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82677</xdr:rowOff>
    </xdr:from>
    <xdr:to>
      <xdr:col>64</xdr:col>
      <xdr:colOff>152400</xdr:colOff>
      <xdr:row>65</xdr:row>
      <xdr:rowOff>12827</xdr:rowOff>
    </xdr:to>
    <xdr:sp macro="" textlink="">
      <xdr:nvSpPr>
        <xdr:cNvPr id="339" name="楕円 338"/>
        <xdr:cNvSpPr/>
      </xdr:nvSpPr>
      <xdr:spPr>
        <a:xfrm>
          <a:off x="12242800" y="10649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169054</xdr:rowOff>
    </xdr:from>
    <xdr:ext cx="762000" cy="259045"/>
    <xdr:sp macro="" textlink="">
      <xdr:nvSpPr>
        <xdr:cNvPr id="340" name="テキスト ボックス 339"/>
        <xdr:cNvSpPr txBox="1"/>
      </xdr:nvSpPr>
      <xdr:spPr>
        <a:xfrm>
          <a:off x="11950700" y="1072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％低下している。単年度では、元利償還金の額が約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億円増加し、臨時財政対策債発行可能額が約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億円減少したことで実質公債費比率は悪化しているが、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カ年平均では、元利償還金等の数値が大きかった令和元年度数値が除外されたことにより低下している。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しかし、依然として類似団体平均を上回っているため、今後も投資的経費の見直しと地方債発行の抑制等により、公債費の縮減に努める。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43</xdr:row>
      <xdr:rowOff>95250</xdr:rowOff>
    </xdr:to>
    <xdr:cxnSp macro="">
      <xdr:nvCxnSpPr>
        <xdr:cNvPr id="372" name="直線コネクタ 371"/>
        <xdr:cNvCxnSpPr/>
      </xdr:nvCxnSpPr>
      <xdr:spPr>
        <a:xfrm flipV="1">
          <a:off x="15474950" y="5946322"/>
          <a:ext cx="0" cy="1248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3" name="公債費負担の状況最小値テキスト"/>
        <xdr:cNvSpPr txBox="1"/>
      </xdr:nvSpPr>
      <xdr:spPr>
        <a:xfrm>
          <a:off x="1556385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4" name="直線コネクタ 373"/>
        <xdr:cNvCxnSpPr/>
      </xdr:nvCxnSpPr>
      <xdr:spPr>
        <a:xfrm>
          <a:off x="15405100" y="7194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5" name="公債費負担の状況最大値テキスト"/>
        <xdr:cNvSpPr txBox="1"/>
      </xdr:nvSpPr>
      <xdr:spPr>
        <a:xfrm>
          <a:off x="15563850" y="57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6" name="直線コネクタ 375"/>
        <xdr:cNvCxnSpPr/>
      </xdr:nvCxnSpPr>
      <xdr:spPr>
        <a:xfrm>
          <a:off x="15405100" y="5946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43</xdr:row>
      <xdr:rowOff>26307</xdr:rowOff>
    </xdr:to>
    <xdr:cxnSp macro="">
      <xdr:nvCxnSpPr>
        <xdr:cNvPr id="377" name="直線コネクタ 376"/>
        <xdr:cNvCxnSpPr/>
      </xdr:nvCxnSpPr>
      <xdr:spPr>
        <a:xfrm flipV="1">
          <a:off x="14712950" y="6994072"/>
          <a:ext cx="76200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78" name="公債費負担の状況平均値テキスト"/>
        <xdr:cNvSpPr txBox="1"/>
      </xdr:nvSpPr>
      <xdr:spPr>
        <a:xfrm>
          <a:off x="15563850" y="6497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79" name="フローチャート: 判断 378"/>
        <xdr:cNvSpPr/>
      </xdr:nvSpPr>
      <xdr:spPr>
        <a:xfrm>
          <a:off x="15430500" y="6645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44</xdr:row>
      <xdr:rowOff>44450</xdr:rowOff>
    </xdr:to>
    <xdr:cxnSp macro="">
      <xdr:nvCxnSpPr>
        <xdr:cNvPr id="380" name="直線コネクタ 379"/>
        <xdr:cNvCxnSpPr/>
      </xdr:nvCxnSpPr>
      <xdr:spPr>
        <a:xfrm flipV="1">
          <a:off x="13906500" y="7125607"/>
          <a:ext cx="80645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58965</xdr:rowOff>
    </xdr:from>
    <xdr:to>
      <xdr:col>77</xdr:col>
      <xdr:colOff>95250</xdr:colOff>
      <xdr:row>40</xdr:row>
      <xdr:rowOff>160565</xdr:rowOff>
    </xdr:to>
    <xdr:sp macro="" textlink="">
      <xdr:nvSpPr>
        <xdr:cNvPr id="381" name="フローチャート: 判断 380"/>
        <xdr:cNvSpPr/>
      </xdr:nvSpPr>
      <xdr:spPr>
        <a:xfrm>
          <a:off x="14668500" y="66629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170742</xdr:rowOff>
    </xdr:from>
    <xdr:ext cx="736600" cy="259045"/>
    <xdr:sp macro="" textlink="">
      <xdr:nvSpPr>
        <xdr:cNvPr id="382" name="テキスト ボックス 381"/>
        <xdr:cNvSpPr txBox="1"/>
      </xdr:nvSpPr>
      <xdr:spPr>
        <a:xfrm>
          <a:off x="1437005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45</xdr:row>
      <xdr:rowOff>28122</xdr:rowOff>
    </xdr:to>
    <xdr:cxnSp macro="">
      <xdr:nvCxnSpPr>
        <xdr:cNvPr id="383" name="直線コネクタ 382"/>
        <xdr:cNvCxnSpPr/>
      </xdr:nvCxnSpPr>
      <xdr:spPr>
        <a:xfrm flipV="1">
          <a:off x="13106400" y="7308850"/>
          <a:ext cx="800100" cy="14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84" name="フローチャート: 判断 383"/>
        <xdr:cNvSpPr/>
      </xdr:nvSpPr>
      <xdr:spPr>
        <a:xfrm>
          <a:off x="13868400" y="6583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85" name="テキスト ボックス 384"/>
        <xdr:cNvSpPr txBox="1"/>
      </xdr:nvSpPr>
      <xdr:spPr>
        <a:xfrm>
          <a:off x="13557250" y="63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28122</xdr:rowOff>
    </xdr:from>
    <xdr:to>
      <xdr:col>68</xdr:col>
      <xdr:colOff>152400</xdr:colOff>
      <xdr:row>45</xdr:row>
      <xdr:rowOff>114300</xdr:rowOff>
    </xdr:to>
    <xdr:cxnSp macro="">
      <xdr:nvCxnSpPr>
        <xdr:cNvPr id="386" name="直線コネクタ 385"/>
        <xdr:cNvCxnSpPr/>
      </xdr:nvCxnSpPr>
      <xdr:spPr>
        <a:xfrm flipV="1">
          <a:off x="12293600" y="7457622"/>
          <a:ext cx="8128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87" name="フローチャート: 判断 386"/>
        <xdr:cNvSpPr/>
      </xdr:nvSpPr>
      <xdr:spPr>
        <a:xfrm>
          <a:off x="13055600" y="661125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88" name="テキスト ボックス 387"/>
        <xdr:cNvSpPr txBox="1"/>
      </xdr:nvSpPr>
      <xdr:spPr>
        <a:xfrm>
          <a:off x="127635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58965</xdr:rowOff>
    </xdr:from>
    <xdr:to>
      <xdr:col>64</xdr:col>
      <xdr:colOff>152400</xdr:colOff>
      <xdr:row>40</xdr:row>
      <xdr:rowOff>160565</xdr:rowOff>
    </xdr:to>
    <xdr:sp macro="" textlink="">
      <xdr:nvSpPr>
        <xdr:cNvPr id="389" name="フローチャート: 判断 388"/>
        <xdr:cNvSpPr/>
      </xdr:nvSpPr>
      <xdr:spPr>
        <a:xfrm>
          <a:off x="122428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170742</xdr:rowOff>
    </xdr:from>
    <xdr:ext cx="762000" cy="259045"/>
    <xdr:sp macro="" textlink="">
      <xdr:nvSpPr>
        <xdr:cNvPr id="390" name="テキスト ボックス 389"/>
        <xdr:cNvSpPr txBox="1"/>
      </xdr:nvSpPr>
      <xdr:spPr>
        <a:xfrm>
          <a:off x="119507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396" name="楕円 395"/>
        <xdr:cNvSpPr/>
      </xdr:nvSpPr>
      <xdr:spPr>
        <a:xfrm>
          <a:off x="15430500" y="69432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397" name="公債費負担の状況該当値テキスト"/>
        <xdr:cNvSpPr txBox="1"/>
      </xdr:nvSpPr>
      <xdr:spPr>
        <a:xfrm>
          <a:off x="15563850" y="692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398" name="楕円 397"/>
        <xdr:cNvSpPr/>
      </xdr:nvSpPr>
      <xdr:spPr>
        <a:xfrm>
          <a:off x="14668500" y="7081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399" name="テキスト ボックス 398"/>
        <xdr:cNvSpPr txBox="1"/>
      </xdr:nvSpPr>
      <xdr:spPr>
        <a:xfrm>
          <a:off x="14370050" y="716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0" name="楕円 399"/>
        <xdr:cNvSpPr/>
      </xdr:nvSpPr>
      <xdr:spPr>
        <a:xfrm>
          <a:off x="138684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1" name="テキスト ボックス 400"/>
        <xdr:cNvSpPr txBox="1"/>
      </xdr:nvSpPr>
      <xdr:spPr>
        <a:xfrm>
          <a:off x="135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148772</xdr:rowOff>
    </xdr:from>
    <xdr:to>
      <xdr:col>68</xdr:col>
      <xdr:colOff>203200</xdr:colOff>
      <xdr:row>45</xdr:row>
      <xdr:rowOff>78922</xdr:rowOff>
    </xdr:to>
    <xdr:sp macro="" textlink="">
      <xdr:nvSpPr>
        <xdr:cNvPr id="402" name="楕円 401"/>
        <xdr:cNvSpPr/>
      </xdr:nvSpPr>
      <xdr:spPr>
        <a:xfrm>
          <a:off x="13055600" y="741317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63699</xdr:rowOff>
    </xdr:from>
    <xdr:ext cx="762000" cy="259045"/>
    <xdr:sp macro="" textlink="">
      <xdr:nvSpPr>
        <xdr:cNvPr id="403" name="テキスト ボックス 402"/>
        <xdr:cNvSpPr txBox="1"/>
      </xdr:nvSpPr>
      <xdr:spPr>
        <a:xfrm>
          <a:off x="12763500" y="749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04" name="楕円 403"/>
        <xdr:cNvSpPr/>
      </xdr:nvSpPr>
      <xdr:spPr>
        <a:xfrm>
          <a:off x="1224280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05" name="テキスト ボックス 404"/>
        <xdr:cNvSpPr txBox="1"/>
      </xdr:nvSpPr>
      <xdr:spPr>
        <a:xfrm>
          <a:off x="11950700" y="757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％増加した要因としては、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事業実施による債務負担行為に基づく支出予定額の増である。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今後も大型事業に伴う地方債の償還が本格化し、次年度以降も高止まりしていくと予想されるため、事業実施の適正化を図り、財政の健全化に努める。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111442</xdr:rowOff>
    </xdr:to>
    <xdr:cxnSp macro="">
      <xdr:nvCxnSpPr>
        <xdr:cNvPr id="434" name="直線コネクタ 433"/>
        <xdr:cNvCxnSpPr/>
      </xdr:nvCxnSpPr>
      <xdr:spPr>
        <a:xfrm flipV="1">
          <a:off x="15474950" y="2288117"/>
          <a:ext cx="0" cy="1290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83519</xdr:rowOff>
    </xdr:from>
    <xdr:ext cx="762000" cy="259045"/>
    <xdr:sp macro="" textlink="">
      <xdr:nvSpPr>
        <xdr:cNvPr id="435" name="将来負担の状況最小値テキスト"/>
        <xdr:cNvSpPr txBox="1"/>
      </xdr:nvSpPr>
      <xdr:spPr>
        <a:xfrm>
          <a:off x="15563850" y="3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111442</xdr:rowOff>
    </xdr:from>
    <xdr:to>
      <xdr:col>81</xdr:col>
      <xdr:colOff>133350</xdr:colOff>
      <xdr:row>21</xdr:row>
      <xdr:rowOff>111442</xdr:rowOff>
    </xdr:to>
    <xdr:cxnSp macro="">
      <xdr:nvCxnSpPr>
        <xdr:cNvPr id="436" name="直線コネクタ 435"/>
        <xdr:cNvCxnSpPr/>
      </xdr:nvCxnSpPr>
      <xdr:spPr>
        <a:xfrm>
          <a:off x="15405100" y="3578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17463</xdr:rowOff>
    </xdr:from>
    <xdr:to>
      <xdr:col>81</xdr:col>
      <xdr:colOff>44450</xdr:colOff>
      <xdr:row>21</xdr:row>
      <xdr:rowOff>111442</xdr:rowOff>
    </xdr:to>
    <xdr:cxnSp macro="">
      <xdr:nvCxnSpPr>
        <xdr:cNvPr id="439" name="直線コネクタ 438"/>
        <xdr:cNvCxnSpPr/>
      </xdr:nvCxnSpPr>
      <xdr:spPr>
        <a:xfrm>
          <a:off x="14712950" y="3319463"/>
          <a:ext cx="7620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170303</xdr:rowOff>
    </xdr:from>
    <xdr:ext cx="762000" cy="259045"/>
    <xdr:sp macro="" textlink="">
      <xdr:nvSpPr>
        <xdr:cNvPr id="440" name="将来負担の状況平均値テキスト"/>
        <xdr:cNvSpPr txBox="1"/>
      </xdr:nvSpPr>
      <xdr:spPr>
        <a:xfrm>
          <a:off x="15563850" y="264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153776</xdr:rowOff>
    </xdr:from>
    <xdr:to>
      <xdr:col>81</xdr:col>
      <xdr:colOff>95250</xdr:colOff>
      <xdr:row>17</xdr:row>
      <xdr:rowOff>83926</xdr:rowOff>
    </xdr:to>
    <xdr:sp macro="" textlink="">
      <xdr:nvSpPr>
        <xdr:cNvPr id="441" name="フローチャート: 判断 440"/>
        <xdr:cNvSpPr/>
      </xdr:nvSpPr>
      <xdr:spPr>
        <a:xfrm>
          <a:off x="15430500" y="27953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17463</xdr:rowOff>
    </xdr:from>
    <xdr:to>
      <xdr:col>77</xdr:col>
      <xdr:colOff>44450</xdr:colOff>
      <xdr:row>21</xdr:row>
      <xdr:rowOff>151659</xdr:rowOff>
    </xdr:to>
    <xdr:cxnSp macro="">
      <xdr:nvCxnSpPr>
        <xdr:cNvPr id="442" name="直線コネクタ 441"/>
        <xdr:cNvCxnSpPr/>
      </xdr:nvCxnSpPr>
      <xdr:spPr>
        <a:xfrm flipV="1">
          <a:off x="13906500" y="3319463"/>
          <a:ext cx="806450" cy="2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17992</xdr:rowOff>
    </xdr:from>
    <xdr:to>
      <xdr:col>77</xdr:col>
      <xdr:colOff>95250</xdr:colOff>
      <xdr:row>18</xdr:row>
      <xdr:rowOff>119592</xdr:rowOff>
    </xdr:to>
    <xdr:sp macro="" textlink="">
      <xdr:nvSpPr>
        <xdr:cNvPr id="443" name="フローチャート: 判断 442"/>
        <xdr:cNvSpPr/>
      </xdr:nvSpPr>
      <xdr:spPr>
        <a:xfrm>
          <a:off x="14668500" y="29897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129769</xdr:rowOff>
    </xdr:from>
    <xdr:ext cx="736600" cy="259045"/>
    <xdr:sp macro="" textlink="">
      <xdr:nvSpPr>
        <xdr:cNvPr id="444" name="テキスト ボックス 443"/>
        <xdr:cNvSpPr txBox="1"/>
      </xdr:nvSpPr>
      <xdr:spPr>
        <a:xfrm>
          <a:off x="14370050" y="277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151659</xdr:rowOff>
    </xdr:from>
    <xdr:to>
      <xdr:col>72</xdr:col>
      <xdr:colOff>203200</xdr:colOff>
      <xdr:row>22</xdr:row>
      <xdr:rowOff>151130</xdr:rowOff>
    </xdr:to>
    <xdr:cxnSp macro="">
      <xdr:nvCxnSpPr>
        <xdr:cNvPr id="445" name="直線コネクタ 444"/>
        <xdr:cNvCxnSpPr/>
      </xdr:nvCxnSpPr>
      <xdr:spPr>
        <a:xfrm flipV="1">
          <a:off x="13106400" y="3618759"/>
          <a:ext cx="800100" cy="1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81386</xdr:rowOff>
    </xdr:from>
    <xdr:to>
      <xdr:col>73</xdr:col>
      <xdr:colOff>44450</xdr:colOff>
      <xdr:row>17</xdr:row>
      <xdr:rowOff>11536</xdr:rowOff>
    </xdr:to>
    <xdr:sp macro="" textlink="">
      <xdr:nvSpPr>
        <xdr:cNvPr id="446" name="フローチャート: 判断 445"/>
        <xdr:cNvSpPr/>
      </xdr:nvSpPr>
      <xdr:spPr>
        <a:xfrm>
          <a:off x="13868400" y="2722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21713</xdr:rowOff>
    </xdr:from>
    <xdr:ext cx="762000" cy="259045"/>
    <xdr:sp macro="" textlink="">
      <xdr:nvSpPr>
        <xdr:cNvPr id="447" name="テキスト ボックス 446"/>
        <xdr:cNvSpPr txBox="1"/>
      </xdr:nvSpPr>
      <xdr:spPr>
        <a:xfrm>
          <a:off x="13557250" y="249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151130</xdr:rowOff>
    </xdr:from>
    <xdr:to>
      <xdr:col>68</xdr:col>
      <xdr:colOff>152400</xdr:colOff>
      <xdr:row>23</xdr:row>
      <xdr:rowOff>62124</xdr:rowOff>
    </xdr:to>
    <xdr:cxnSp macro="">
      <xdr:nvCxnSpPr>
        <xdr:cNvPr id="448" name="直線コネクタ 447"/>
        <xdr:cNvCxnSpPr/>
      </xdr:nvCxnSpPr>
      <xdr:spPr>
        <a:xfrm flipV="1">
          <a:off x="12293600" y="3783330"/>
          <a:ext cx="812800" cy="7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89429</xdr:rowOff>
    </xdr:from>
    <xdr:to>
      <xdr:col>68</xdr:col>
      <xdr:colOff>203200</xdr:colOff>
      <xdr:row>17</xdr:row>
      <xdr:rowOff>19579</xdr:rowOff>
    </xdr:to>
    <xdr:sp macro="" textlink="">
      <xdr:nvSpPr>
        <xdr:cNvPr id="449" name="フローチャート: 判断 448"/>
        <xdr:cNvSpPr/>
      </xdr:nvSpPr>
      <xdr:spPr>
        <a:xfrm>
          <a:off x="13055600" y="273102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29756</xdr:rowOff>
    </xdr:from>
    <xdr:ext cx="762000" cy="259045"/>
    <xdr:sp macro="" textlink="">
      <xdr:nvSpPr>
        <xdr:cNvPr id="450" name="テキスト ボックス 449"/>
        <xdr:cNvSpPr txBox="1"/>
      </xdr:nvSpPr>
      <xdr:spPr>
        <a:xfrm>
          <a:off x="12763500" y="250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85408</xdr:rowOff>
    </xdr:from>
    <xdr:to>
      <xdr:col>64</xdr:col>
      <xdr:colOff>152400</xdr:colOff>
      <xdr:row>17</xdr:row>
      <xdr:rowOff>15558</xdr:rowOff>
    </xdr:to>
    <xdr:sp macro="" textlink="">
      <xdr:nvSpPr>
        <xdr:cNvPr id="451" name="フローチャート: 判断 450"/>
        <xdr:cNvSpPr/>
      </xdr:nvSpPr>
      <xdr:spPr>
        <a:xfrm>
          <a:off x="12242800" y="27270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25735</xdr:rowOff>
    </xdr:from>
    <xdr:ext cx="762000" cy="259045"/>
    <xdr:sp macro="" textlink="">
      <xdr:nvSpPr>
        <xdr:cNvPr id="452" name="テキスト ボックス 451"/>
        <xdr:cNvSpPr txBox="1"/>
      </xdr:nvSpPr>
      <xdr:spPr>
        <a:xfrm>
          <a:off x="11950700" y="250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60642</xdr:rowOff>
    </xdr:from>
    <xdr:to>
      <xdr:col>81</xdr:col>
      <xdr:colOff>95250</xdr:colOff>
      <xdr:row>21</xdr:row>
      <xdr:rowOff>162242</xdr:rowOff>
    </xdr:to>
    <xdr:sp macro="" textlink="">
      <xdr:nvSpPr>
        <xdr:cNvPr id="458" name="楕円 457"/>
        <xdr:cNvSpPr/>
      </xdr:nvSpPr>
      <xdr:spPr>
        <a:xfrm>
          <a:off x="15430500" y="35277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127969</xdr:rowOff>
    </xdr:from>
    <xdr:ext cx="762000" cy="259045"/>
    <xdr:sp macro="" textlink="">
      <xdr:nvSpPr>
        <xdr:cNvPr id="459" name="将来負担の状況該当値テキスト"/>
        <xdr:cNvSpPr txBox="1"/>
      </xdr:nvSpPr>
      <xdr:spPr>
        <a:xfrm>
          <a:off x="15563850" y="342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138113</xdr:rowOff>
    </xdr:from>
    <xdr:to>
      <xdr:col>77</xdr:col>
      <xdr:colOff>95250</xdr:colOff>
      <xdr:row>20</xdr:row>
      <xdr:rowOff>68263</xdr:rowOff>
    </xdr:to>
    <xdr:sp macro="" textlink="">
      <xdr:nvSpPr>
        <xdr:cNvPr id="460" name="楕円 459"/>
        <xdr:cNvSpPr/>
      </xdr:nvSpPr>
      <xdr:spPr>
        <a:xfrm>
          <a:off x="14668500" y="32750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53040</xdr:rowOff>
    </xdr:from>
    <xdr:ext cx="736600" cy="259045"/>
    <xdr:sp macro="" textlink="">
      <xdr:nvSpPr>
        <xdr:cNvPr id="461" name="テキスト ボックス 460"/>
        <xdr:cNvSpPr txBox="1"/>
      </xdr:nvSpPr>
      <xdr:spPr>
        <a:xfrm>
          <a:off x="14370050" y="335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100859</xdr:rowOff>
    </xdr:from>
    <xdr:to>
      <xdr:col>73</xdr:col>
      <xdr:colOff>44450</xdr:colOff>
      <xdr:row>22</xdr:row>
      <xdr:rowOff>31009</xdr:rowOff>
    </xdr:to>
    <xdr:sp macro="" textlink="">
      <xdr:nvSpPr>
        <xdr:cNvPr id="462" name="楕円 461"/>
        <xdr:cNvSpPr/>
      </xdr:nvSpPr>
      <xdr:spPr>
        <a:xfrm>
          <a:off x="13868400" y="35679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15786</xdr:rowOff>
    </xdr:from>
    <xdr:ext cx="762000" cy="259045"/>
    <xdr:sp macro="" textlink="">
      <xdr:nvSpPr>
        <xdr:cNvPr id="463" name="テキスト ボックス 462"/>
        <xdr:cNvSpPr txBox="1"/>
      </xdr:nvSpPr>
      <xdr:spPr>
        <a:xfrm>
          <a:off x="13557250" y="36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100330</xdr:rowOff>
    </xdr:from>
    <xdr:to>
      <xdr:col>68</xdr:col>
      <xdr:colOff>203200</xdr:colOff>
      <xdr:row>23</xdr:row>
      <xdr:rowOff>30480</xdr:rowOff>
    </xdr:to>
    <xdr:sp macro="" textlink="">
      <xdr:nvSpPr>
        <xdr:cNvPr id="464" name="楕円 463"/>
        <xdr:cNvSpPr/>
      </xdr:nvSpPr>
      <xdr:spPr>
        <a:xfrm>
          <a:off x="13055600" y="37325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15257</xdr:rowOff>
    </xdr:from>
    <xdr:ext cx="762000" cy="259045"/>
    <xdr:sp macro="" textlink="">
      <xdr:nvSpPr>
        <xdr:cNvPr id="465" name="テキスト ボックス 464"/>
        <xdr:cNvSpPr txBox="1"/>
      </xdr:nvSpPr>
      <xdr:spPr>
        <a:xfrm>
          <a:off x="127635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11324</xdr:rowOff>
    </xdr:from>
    <xdr:to>
      <xdr:col>64</xdr:col>
      <xdr:colOff>152400</xdr:colOff>
      <xdr:row>23</xdr:row>
      <xdr:rowOff>112924</xdr:rowOff>
    </xdr:to>
    <xdr:sp macro="" textlink="">
      <xdr:nvSpPr>
        <xdr:cNvPr id="466" name="楕円 465"/>
        <xdr:cNvSpPr/>
      </xdr:nvSpPr>
      <xdr:spPr>
        <a:xfrm>
          <a:off x="12242800" y="38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97701</xdr:rowOff>
    </xdr:from>
    <xdr:ext cx="762000" cy="259045"/>
    <xdr:sp macro="" textlink="">
      <xdr:nvSpPr>
        <xdr:cNvPr id="467" name="テキスト ボックス 466"/>
        <xdr:cNvSpPr txBox="1"/>
      </xdr:nvSpPr>
      <xdr:spPr>
        <a:xfrm>
          <a:off x="11950700" y="38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87,168
81,545
558.23
47,539,812
45,445,713
1,814,256
27,608,387
49,040,945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前年度と比較すると、退職手当等の減額により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年度からの定員管理方針に基づく取り組み、また、現在実施中である昇任昇格試験の実施、業務の効率化などにより、今後も人件費の抑制に努める。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39</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76200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3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114300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2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158750</xdr:rowOff>
    </xdr:from>
    <xdr:to>
      <xdr:col>11</xdr:col>
      <xdr:colOff>60325</xdr:colOff>
      <xdr:row>34</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158750</xdr:rowOff>
    </xdr:from>
    <xdr:to>
      <xdr:col>6</xdr:col>
      <xdr:colOff>171450</xdr:colOff>
      <xdr:row>34</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25400</xdr:rowOff>
    </xdr:from>
    <xdr:to>
      <xdr:col>20</xdr:col>
      <xdr:colOff>38100</xdr:colOff>
      <xdr:row>40</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前年度より委託料等の経常経費が増加したため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保有する公共施設数が多く、その維持管理に費用が掛かっているため、引き続き公共施設最適化計画により施設の統合・見直しを進め、物件費の抑制に努める。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21</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149877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6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9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75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152400</xdr:rowOff>
    </xdr:from>
    <xdr:to>
      <xdr:col>69</xdr:col>
      <xdr:colOff>142875</xdr:colOff>
      <xdr:row>18</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114300</xdr:rowOff>
    </xdr:from>
    <xdr:to>
      <xdr:col>82</xdr:col>
      <xdr:colOff>158750</xdr:colOff>
      <xdr:row>22</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7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57150</xdr:rowOff>
    </xdr:from>
    <xdr:to>
      <xdr:col>74</xdr:col>
      <xdr:colOff>31750</xdr:colOff>
      <xdr:row>18</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前年度より自立支援給付費等が増加したため</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％増加したものの、類似団体平均は下回っている。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当市においては今後も高齢化が進むことで、扶助費が増加する見込みである。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56</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526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56442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52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59</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48585"/>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60</xdr:row>
      <xdr:rowOff>125185</xdr:rowOff>
    </xdr:from>
    <xdr:to>
      <xdr:col>15</xdr:col>
      <xdr:colOff>149225</xdr:colOff>
      <xdr:row>61</xdr:row>
      <xdr:rowOff>55335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41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59</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0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62</xdr:row>
      <xdr:rowOff>10885</xdr:rowOff>
    </xdr:from>
    <xdr:to>
      <xdr:col>11</xdr:col>
      <xdr:colOff>60325</xdr:colOff>
      <xdr:row>62</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97262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84365</xdr:rowOff>
    </xdr:from>
    <xdr:to>
      <xdr:col>6</xdr:col>
      <xdr:colOff>171450</xdr:colOff>
      <xdr:row>62</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5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前年度に続き、類似団体平均と同等となっている。今後も、繰出金の抑制に向けた取り組みに努める。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50800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66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137177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50800</xdr:rowOff>
    </xdr:from>
    <xdr:to>
      <xdr:col>82</xdr:col>
      <xdr:colOff>196850</xdr:colOff>
      <xdr:row>52</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57</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3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37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114300</xdr:rowOff>
    </xdr:from>
    <xdr:to>
      <xdr:col>78</xdr:col>
      <xdr:colOff>120650</xdr:colOff>
      <xdr:row>58</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57150</xdr:rowOff>
    </xdr:from>
    <xdr:to>
      <xdr:col>74</xdr:col>
      <xdr:colOff>31750</xdr:colOff>
      <xdr:row>59</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61</xdr:row>
      <xdr:rowOff>38100</xdr:rowOff>
    </xdr:from>
    <xdr:to>
      <xdr:col>69</xdr:col>
      <xdr:colOff>142875</xdr:colOff>
      <xdr:row>61</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114300</xdr:rowOff>
    </xdr:from>
    <xdr:to>
      <xdr:col>65</xdr:col>
      <xdr:colOff>53975</xdr:colOff>
      <xdr:row>62</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前年度より価格高騰緊急支援給付金等が増額したため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今後も、引き続き「補助金等の適正化に関する指針」に基づいた見直しを進め、適正な補助金運用に努める。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94343</xdr:rowOff>
    </xdr:from>
    <xdr:to>
      <xdr:col>82</xdr:col>
      <xdr:colOff>107950</xdr:colOff>
      <xdr:row>33</xdr:row>
      <xdr:rowOff>53522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580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97263</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6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94343</xdr:rowOff>
    </xdr:from>
    <xdr:to>
      <xdr:col>78</xdr:col>
      <xdr:colOff>69850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580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33</xdr:row>
      <xdr:rowOff>4536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613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33</xdr:row>
      <xdr:rowOff>102507</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662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149678</xdr:rowOff>
    </xdr:from>
    <xdr:to>
      <xdr:col>65</xdr:col>
      <xdr:colOff>53975</xdr:colOff>
      <xdr:row>36</xdr:row>
      <xdr:rowOff>79828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64605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2722</xdr:rowOff>
    </xdr:from>
    <xdr:to>
      <xdr:col>82</xdr:col>
      <xdr:colOff>158750</xdr:colOff>
      <xdr:row>33</xdr:row>
      <xdr:rowOff>104322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82749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43543</xdr:rowOff>
    </xdr:from>
    <xdr:to>
      <xdr:col>78</xdr:col>
      <xdr:colOff>120650</xdr:colOff>
      <xdr:row>32</xdr:row>
      <xdr:rowOff>145143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155320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2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125186</xdr:rowOff>
    </xdr:from>
    <xdr:to>
      <xdr:col>69</xdr:col>
      <xdr:colOff>142875</xdr:colOff>
      <xdr:row>33</xdr:row>
      <xdr:rowOff>55336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65513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地方債現在高は減少しているものの、大型事業に伴う地方債の償還が本格化し、また、経常一般財源等歳入が減少したため、前年度比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67129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85700"/>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39206</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67129</xdr:rowOff>
    </xdr:from>
    <xdr:to>
      <xdr:col>24</xdr:col>
      <xdr:colOff>114300</xdr:colOff>
      <xdr:row>80</xdr:row>
      <xdr:rowOff>67129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78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118836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532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80</xdr:row>
      <xdr:rowOff>34471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5327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34471</xdr:rowOff>
    </xdr:from>
    <xdr:to>
      <xdr:col>15</xdr:col>
      <xdr:colOff>98425</xdr:colOff>
      <xdr:row>81</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7504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37193</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92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68036</xdr:rowOff>
    </xdr:from>
    <xdr:to>
      <xdr:col>24</xdr:col>
      <xdr:colOff>76200</xdr:colOff>
      <xdr:row>79</xdr:row>
      <xdr:rowOff>169636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148063</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155121</xdr:rowOff>
    </xdr:from>
    <xdr:to>
      <xdr:col>15</xdr:col>
      <xdr:colOff>149225</xdr:colOff>
      <xdr:row>80</xdr:row>
      <xdr:rowOff>85271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70048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今後も、事務事業の見直しを更に進めるとともに、人件費、物件費及び公債費を中心に支出抑制に努め、経常経費の削減を図る。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63500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61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81</xdr:row>
      <xdr:rowOff>6350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366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22877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9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63500</xdr:rowOff>
    </xdr:from>
    <xdr:to>
      <xdr:col>78</xdr:col>
      <xdr:colOff>69850</xdr:colOff>
      <xdr:row>80</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36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50800</xdr:rowOff>
    </xdr:from>
    <xdr:to>
      <xdr:col>78</xdr:col>
      <xdr:colOff>120650</xdr:colOff>
      <xdr:row>78</xdr:row>
      <xdr:rowOff>152400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137177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1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88900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69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63500</xdr:rowOff>
    </xdr:from>
    <xdr:to>
      <xdr:col>74</xdr:col>
      <xdr:colOff>31750</xdr:colOff>
      <xdr:row>80</xdr:row>
      <xdr:rowOff>165100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82550</xdr:rowOff>
    </xdr:from>
    <xdr:to>
      <xdr:col>69</xdr:col>
      <xdr:colOff>92075</xdr:colOff>
      <xdr:row>79</xdr:row>
      <xdr:rowOff>146050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62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63500</xdr:rowOff>
    </xdr:from>
    <xdr:to>
      <xdr:col>69</xdr:col>
      <xdr:colOff>142875</xdr:colOff>
      <xdr:row>80</xdr:row>
      <xdr:rowOff>165100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127000</xdr:rowOff>
    </xdr:from>
    <xdr:to>
      <xdr:col>82</xdr:col>
      <xdr:colOff>158750</xdr:colOff>
      <xdr:row>81</xdr:row>
      <xdr:rowOff>57150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xdr:rowOff>
    </xdr:from>
    <xdr:to>
      <xdr:col>78</xdr:col>
      <xdr:colOff>120650</xdr:colOff>
      <xdr:row>78</xdr:row>
      <xdr:rowOff>114300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35577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23422</xdr:rowOff>
    </xdr:from>
    <xdr:to>
      <xdr:col>29</xdr:col>
      <xdr:colOff>127000</xdr:colOff>
      <xdr:row>12</xdr:row>
      <xdr:rowOff>24761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28447"/>
          <a:ext cx="6477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92277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40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24761</xdr:rowOff>
    </xdr:from>
    <xdr:to>
      <xdr:col>26</xdr:col>
      <xdr:colOff>50800</xdr:colOff>
      <xdr:row>12</xdr:row>
      <xdr:rowOff>61435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29786"/>
          <a:ext cx="6985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64584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61435</xdr:rowOff>
    </xdr:from>
    <xdr:to>
      <xdr:col>22</xdr:col>
      <xdr:colOff>114300</xdr:colOff>
      <xdr:row>13</xdr:row>
      <xdr:rowOff>16662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66460"/>
          <a:ext cx="698500" cy="12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25004</xdr:rowOff>
    </xdr:from>
    <xdr:to>
      <xdr:col>22</xdr:col>
      <xdr:colOff>165100</xdr:colOff>
      <xdr:row>17</xdr:row>
      <xdr:rowOff>126604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7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111381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16662</xdr:rowOff>
    </xdr:from>
    <xdr:to>
      <xdr:col>18</xdr:col>
      <xdr:colOff>177800</xdr:colOff>
      <xdr:row>13</xdr:row>
      <xdr:rowOff>41221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93137"/>
          <a:ext cx="698500" cy="2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78856</xdr:rowOff>
    </xdr:from>
    <xdr:to>
      <xdr:col>19</xdr:col>
      <xdr:colOff>38100</xdr:colOff>
      <xdr:row>18</xdr:row>
      <xdr:rowOff>9006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1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165233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119678</xdr:rowOff>
    </xdr:from>
    <xdr:to>
      <xdr:col>15</xdr:col>
      <xdr:colOff>101600</xdr:colOff>
      <xdr:row>18</xdr:row>
      <xdr:rowOff>49828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34605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144072</xdr:rowOff>
    </xdr:from>
    <xdr:to>
      <xdr:col>29</xdr:col>
      <xdr:colOff>177800</xdr:colOff>
      <xdr:row>12</xdr:row>
      <xdr:rowOff>74222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7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90749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2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145411</xdr:rowOff>
    </xdr:from>
    <xdr:to>
      <xdr:col>26</xdr:col>
      <xdr:colOff>101600</xdr:colOff>
      <xdr:row>12</xdr:row>
      <xdr:rowOff>75561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7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85738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4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10635</xdr:rowOff>
    </xdr:from>
    <xdr:to>
      <xdr:col>22</xdr:col>
      <xdr:colOff>165100</xdr:colOff>
      <xdr:row>12</xdr:row>
      <xdr:rowOff>112235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1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122412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137312</xdr:rowOff>
    </xdr:from>
    <xdr:to>
      <xdr:col>19</xdr:col>
      <xdr:colOff>38100</xdr:colOff>
      <xdr:row>13</xdr:row>
      <xdr:rowOff>67462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4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77639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1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161871</xdr:rowOff>
    </xdr:from>
    <xdr:to>
      <xdr:col>15</xdr:col>
      <xdr:colOff>101600</xdr:colOff>
      <xdr:row>13</xdr:row>
      <xdr:rowOff>92021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6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102198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3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179350</xdr:rowOff>
    </xdr:from>
    <xdr:to>
      <xdr:col>29</xdr:col>
      <xdr:colOff>127000</xdr:colOff>
      <xdr:row>34</xdr:row>
      <xdr:rowOff>247838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46800"/>
          <a:ext cx="647700" cy="68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268327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53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172171</xdr:rowOff>
    </xdr:from>
    <xdr:to>
      <xdr:col>26</xdr:col>
      <xdr:colOff>50800</xdr:colOff>
      <xdr:row>34</xdr:row>
      <xdr:rowOff>247838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39621"/>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159605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330271</xdr:rowOff>
    </xdr:from>
    <xdr:to>
      <xdr:col>22</xdr:col>
      <xdr:colOff>114300</xdr:colOff>
      <xdr:row>34</xdr:row>
      <xdr:rowOff>172171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254821"/>
          <a:ext cx="698500" cy="18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221178</xdr:rowOff>
    </xdr:from>
    <xdr:to>
      <xdr:col>22</xdr:col>
      <xdr:colOff>165100</xdr:colOff>
      <xdr:row>35</xdr:row>
      <xdr:rowOff>322778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307555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300187</xdr:rowOff>
    </xdr:from>
    <xdr:to>
      <xdr:col>18</xdr:col>
      <xdr:colOff>177800</xdr:colOff>
      <xdr:row>33</xdr:row>
      <xdr:rowOff>330271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24737"/>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222138</xdr:rowOff>
    </xdr:from>
    <xdr:to>
      <xdr:col>19</xdr:col>
      <xdr:colOff>38100</xdr:colOff>
      <xdr:row>35</xdr:row>
      <xdr:rowOff>323738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3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308515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1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201564</xdr:rowOff>
    </xdr:from>
    <xdr:to>
      <xdr:col>15</xdr:col>
      <xdr:colOff>101600</xdr:colOff>
      <xdr:row>35</xdr:row>
      <xdr:rowOff>303164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11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287941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128550</xdr:rowOff>
    </xdr:from>
    <xdr:to>
      <xdr:col>29</xdr:col>
      <xdr:colOff>177800</xdr:colOff>
      <xdr:row>34</xdr:row>
      <xdr:rowOff>230150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9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316527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197038</xdr:rowOff>
    </xdr:from>
    <xdr:to>
      <xdr:col>26</xdr:col>
      <xdr:colOff>101600</xdr:colOff>
      <xdr:row>34</xdr:row>
      <xdr:rowOff>298638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6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308815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3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121371</xdr:rowOff>
    </xdr:from>
    <xdr:to>
      <xdr:col>22</xdr:col>
      <xdr:colOff>165100</xdr:colOff>
      <xdr:row>34</xdr:row>
      <xdr:rowOff>222971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8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233148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279471</xdr:rowOff>
    </xdr:from>
    <xdr:to>
      <xdr:col>19</xdr:col>
      <xdr:colOff>38100</xdr:colOff>
      <xdr:row>34</xdr:row>
      <xdr:rowOff>38171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0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48348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7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249387</xdr:rowOff>
    </xdr:from>
    <xdr:to>
      <xdr:col>15</xdr:col>
      <xdr:colOff>101600</xdr:colOff>
      <xdr:row>34</xdr:row>
      <xdr:rowOff>8087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18264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4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87,168
81,545
558.23
47,539,812
45,445,713
1,814,256
27,608,387
49,040,945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10122</xdr:rowOff>
    </xdr:from>
    <xdr:to>
      <xdr:col>24</xdr:col>
      <xdr:colOff>62865</xdr:colOff>
      <xdr:row>37</xdr:row>
      <xdr:rowOff>108363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96522"/>
          <a:ext cx="1270" cy="95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112190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108363</xdr:rowOff>
    </xdr:from>
    <xdr:to>
      <xdr:col>24</xdr:col>
      <xdr:colOff>152400</xdr:colOff>
      <xdr:row>37</xdr:row>
      <xdr:rowOff>108363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52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128249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7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10122</xdr:rowOff>
    </xdr:from>
    <xdr:to>
      <xdr:col>24</xdr:col>
      <xdr:colOff>152400</xdr:colOff>
      <xdr:row>32</xdr:row>
      <xdr:rowOff>10122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9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96781</xdr:rowOff>
    </xdr:from>
    <xdr:to>
      <xdr:col>24</xdr:col>
      <xdr:colOff>63500</xdr:colOff>
      <xdr:row>32</xdr:row>
      <xdr:rowOff>27991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11731"/>
          <a:ext cx="838200" cy="10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164673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2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14796</xdr:rowOff>
    </xdr:from>
    <xdr:to>
      <xdr:col>24</xdr:col>
      <xdr:colOff>114300</xdr:colOff>
      <xdr:row>34</xdr:row>
      <xdr:rowOff>116396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4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96781</xdr:rowOff>
    </xdr:from>
    <xdr:to>
      <xdr:col>19</xdr:col>
      <xdr:colOff>177800</xdr:colOff>
      <xdr:row>31</xdr:row>
      <xdr:rowOff>148863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11731"/>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9176</xdr:rowOff>
    </xdr:from>
    <xdr:to>
      <xdr:col>20</xdr:col>
      <xdr:colOff>38100</xdr:colOff>
      <xdr:row>34</xdr:row>
      <xdr:rowOff>110776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101903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148863</xdr:rowOff>
    </xdr:from>
    <xdr:to>
      <xdr:col>15</xdr:col>
      <xdr:colOff>50800</xdr:colOff>
      <xdr:row>33</xdr:row>
      <xdr:rowOff>1244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3813"/>
          <a:ext cx="889000" cy="1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xdr:rowOff>
    </xdr:from>
    <xdr:to>
      <xdr:col>10</xdr:col>
      <xdr:colOff>114300</xdr:colOff>
      <xdr:row>33</xdr:row>
      <xdr:rowOff>42278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5909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148641</xdr:rowOff>
    </xdr:from>
    <xdr:to>
      <xdr:col>24</xdr:col>
      <xdr:colOff>114300</xdr:colOff>
      <xdr:row>32</xdr:row>
      <xdr:rowOff>78791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83799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9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45981</xdr:rowOff>
    </xdr:from>
    <xdr:to>
      <xdr:col>20</xdr:col>
      <xdr:colOff>38100</xdr:colOff>
      <xdr:row>31</xdr:row>
      <xdr:rowOff>147581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164108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98063</xdr:rowOff>
    </xdr:from>
    <xdr:to>
      <xdr:col>15</xdr:col>
      <xdr:colOff>101600</xdr:colOff>
      <xdr:row>32</xdr:row>
      <xdr:rowOff>28213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44740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121894</xdr:rowOff>
    </xdr:from>
    <xdr:to>
      <xdr:col>10</xdr:col>
      <xdr:colOff>165100</xdr:colOff>
      <xdr:row>33</xdr:row>
      <xdr:rowOff>52044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68571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162928</xdr:rowOff>
    </xdr:from>
    <xdr:to>
      <xdr:col>6</xdr:col>
      <xdr:colOff>38100</xdr:colOff>
      <xdr:row>33</xdr:row>
      <xdr:rowOff>93078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109605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123469</xdr:rowOff>
    </xdr:from>
    <xdr:to>
      <xdr:col>24</xdr:col>
      <xdr:colOff>63500</xdr:colOff>
      <xdr:row>53</xdr:row>
      <xdr:rowOff>64784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38869"/>
          <a:ext cx="8382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125751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64784</xdr:rowOff>
    </xdr:from>
    <xdr:to>
      <xdr:col>19</xdr:col>
      <xdr:colOff>177800</xdr:colOff>
      <xdr:row>53</xdr:row>
      <xdr:rowOff>149334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51634"/>
          <a:ext cx="8890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136691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149334</xdr:rowOff>
    </xdr:from>
    <xdr:to>
      <xdr:col>15</xdr:col>
      <xdr:colOff>50800</xdr:colOff>
      <xdr:row>56</xdr:row>
      <xdr:rowOff>152567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36184"/>
          <a:ext cx="889000" cy="5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27537</xdr:rowOff>
    </xdr:from>
    <xdr:to>
      <xdr:col>15</xdr:col>
      <xdr:colOff>101600</xdr:colOff>
      <xdr:row>58</xdr:row>
      <xdr:rowOff>129137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7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120264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152567</xdr:rowOff>
    </xdr:from>
    <xdr:to>
      <xdr:col>10</xdr:col>
      <xdr:colOff>114300</xdr:colOff>
      <xdr:row>57</xdr:row>
      <xdr:rowOff>68671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3767"/>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71820</xdr:rowOff>
    </xdr:from>
    <xdr:to>
      <xdr:col>10</xdr:col>
      <xdr:colOff>165100</xdr:colOff>
      <xdr:row>59</xdr:row>
      <xdr:rowOff>1970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163913</xdr:rowOff>
    </xdr:from>
    <xdr:to>
      <xdr:col>6</xdr:col>
      <xdr:colOff>38100</xdr:colOff>
      <xdr:row>59</xdr:row>
      <xdr:rowOff>94063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0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85190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72669</xdr:rowOff>
    </xdr:from>
    <xdr:to>
      <xdr:col>24</xdr:col>
      <xdr:colOff>114300</xdr:colOff>
      <xdr:row>53</xdr:row>
      <xdr:rowOff>2819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95546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13984</xdr:rowOff>
    </xdr:from>
    <xdr:to>
      <xdr:col>20</xdr:col>
      <xdr:colOff>38100</xdr:colOff>
      <xdr:row>53</xdr:row>
      <xdr:rowOff>115584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132111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98534</xdr:rowOff>
    </xdr:from>
    <xdr:to>
      <xdr:col>15</xdr:col>
      <xdr:colOff>101600</xdr:colOff>
      <xdr:row>54</xdr:row>
      <xdr:rowOff>28684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45211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101767</xdr:rowOff>
    </xdr:from>
    <xdr:to>
      <xdr:col>10</xdr:col>
      <xdr:colOff>165100</xdr:colOff>
      <xdr:row>57</xdr:row>
      <xdr:rowOff>31917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48444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17871</xdr:rowOff>
    </xdr:from>
    <xdr:to>
      <xdr:col>6</xdr:col>
      <xdr:colOff>38100</xdr:colOff>
      <xdr:row>57</xdr:row>
      <xdr:rowOff>119471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135998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101409</xdr:rowOff>
    </xdr:from>
    <xdr:to>
      <xdr:col>24</xdr:col>
      <xdr:colOff>63500</xdr:colOff>
      <xdr:row>77</xdr:row>
      <xdr:rowOff>118363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03059"/>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83869</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4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118363</xdr:rowOff>
    </xdr:from>
    <xdr:to>
      <xdr:col>19</xdr:col>
      <xdr:colOff>177800</xdr:colOff>
      <xdr:row>77</xdr:row>
      <xdr:rowOff>165799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20013"/>
          <a:ext cx="8890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94727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140557</xdr:rowOff>
    </xdr:from>
    <xdr:to>
      <xdr:col>15</xdr:col>
      <xdr:colOff>50800</xdr:colOff>
      <xdr:row>77</xdr:row>
      <xdr:rowOff>165799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42207"/>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138525</xdr:rowOff>
    </xdr:from>
    <xdr:to>
      <xdr:col>15</xdr:col>
      <xdr:colOff>101600</xdr:colOff>
      <xdr:row>77</xdr:row>
      <xdr:rowOff>68675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85202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57119</xdr:rowOff>
    </xdr:from>
    <xdr:to>
      <xdr:col>10</xdr:col>
      <xdr:colOff>114300</xdr:colOff>
      <xdr:row>77</xdr:row>
      <xdr:rowOff>140557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258769"/>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61277</xdr:rowOff>
    </xdr:from>
    <xdr:to>
      <xdr:col>10</xdr:col>
      <xdr:colOff>165100</xdr:colOff>
      <xdr:row>77</xdr:row>
      <xdr:rowOff>162877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6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3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43466</xdr:rowOff>
    </xdr:from>
    <xdr:to>
      <xdr:col>6</xdr:col>
      <xdr:colOff>38100</xdr:colOff>
      <xdr:row>77</xdr:row>
      <xdr:rowOff>145066</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136193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50609</xdr:rowOff>
    </xdr:from>
    <xdr:to>
      <xdr:col>24</xdr:col>
      <xdr:colOff>114300</xdr:colOff>
      <xdr:row>77</xdr:row>
      <xdr:rowOff>152209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29036</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3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67563</xdr:rowOff>
    </xdr:from>
    <xdr:to>
      <xdr:col>20</xdr:col>
      <xdr:colOff>38100</xdr:colOff>
      <xdr:row>77</xdr:row>
      <xdr:rowOff>169163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160290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114999</xdr:rowOff>
    </xdr:from>
    <xdr:to>
      <xdr:col>15</xdr:col>
      <xdr:colOff>101600</xdr:colOff>
      <xdr:row>78</xdr:row>
      <xdr:rowOff>45149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36276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89757</xdr:rowOff>
    </xdr:from>
    <xdr:to>
      <xdr:col>10</xdr:col>
      <xdr:colOff>165100</xdr:colOff>
      <xdr:row>78</xdr:row>
      <xdr:rowOff>19907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8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6319</xdr:rowOff>
    </xdr:from>
    <xdr:to>
      <xdr:col>6</xdr:col>
      <xdr:colOff>38100</xdr:colOff>
      <xdr:row>77</xdr:row>
      <xdr:rowOff>107919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124446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98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109885</xdr:rowOff>
    </xdr:from>
    <xdr:to>
      <xdr:col>24</xdr:col>
      <xdr:colOff>62865</xdr:colOff>
      <xdr:row>98</xdr:row>
      <xdr:rowOff>157597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0385"/>
          <a:ext cx="1270" cy="141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161424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157597</xdr:rowOff>
    </xdr:from>
    <xdr:to>
      <xdr:col>24</xdr:col>
      <xdr:colOff>152400</xdr:colOff>
      <xdr:row>98</xdr:row>
      <xdr:rowOff>157597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5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56562</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109885</xdr:rowOff>
    </xdr:from>
    <xdr:to>
      <xdr:col>24</xdr:col>
      <xdr:colOff>152400</xdr:colOff>
      <xdr:row>90</xdr:row>
      <xdr:rowOff>109885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109263</xdr:rowOff>
    </xdr:from>
    <xdr:to>
      <xdr:col>24</xdr:col>
      <xdr:colOff>63500</xdr:colOff>
      <xdr:row>97</xdr:row>
      <xdr:rowOff>52211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054113"/>
          <a:ext cx="838200" cy="6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96167</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041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73290</xdr:rowOff>
    </xdr:from>
    <xdr:to>
      <xdr:col>24</xdr:col>
      <xdr:colOff>114300</xdr:colOff>
      <xdr:row>95</xdr:row>
      <xdr:rowOff>3440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1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109263</xdr:rowOff>
    </xdr:from>
    <xdr:to>
      <xdr:col>19</xdr:col>
      <xdr:colOff>177800</xdr:colOff>
      <xdr:row>97</xdr:row>
      <xdr:rowOff>144859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054113"/>
          <a:ext cx="889000" cy="7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134162</xdr:rowOff>
    </xdr:from>
    <xdr:to>
      <xdr:col>20</xdr:col>
      <xdr:colOff>38100</xdr:colOff>
      <xdr:row>92</xdr:row>
      <xdr:rowOff>64312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80839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551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37483</xdr:rowOff>
    </xdr:from>
    <xdr:to>
      <xdr:col>15</xdr:col>
      <xdr:colOff>50800</xdr:colOff>
      <xdr:row>97</xdr:row>
      <xdr:rowOff>144859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668133"/>
          <a:ext cx="889000" cy="10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161137</xdr:rowOff>
    </xdr:from>
    <xdr:to>
      <xdr:col>15</xdr:col>
      <xdr:colOff>101600</xdr:colOff>
      <xdr:row>96</xdr:row>
      <xdr:rowOff>91287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107814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2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37483</xdr:rowOff>
    </xdr:from>
    <xdr:to>
      <xdr:col>10</xdr:col>
      <xdr:colOff>114300</xdr:colOff>
      <xdr:row>97</xdr:row>
      <xdr:rowOff>93261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66813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104542</xdr:rowOff>
    </xdr:from>
    <xdr:to>
      <xdr:col>10</xdr:col>
      <xdr:colOff>165100</xdr:colOff>
      <xdr:row>97</xdr:row>
      <xdr:rowOff>34692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3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60358</xdr:rowOff>
    </xdr:from>
    <xdr:to>
      <xdr:col>6</xdr:col>
      <xdr:colOff>38100</xdr:colOff>
      <xdr:row>97</xdr:row>
      <xdr:rowOff>161958</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69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153085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1411</xdr:rowOff>
    </xdr:from>
    <xdr:to>
      <xdr:col>24</xdr:col>
      <xdr:colOff>114300</xdr:colOff>
      <xdr:row>97</xdr:row>
      <xdr:rowOff>103011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151288</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58463</xdr:rowOff>
    </xdr:from>
    <xdr:to>
      <xdr:col>20</xdr:col>
      <xdr:colOff>38100</xdr:colOff>
      <xdr:row>93</xdr:row>
      <xdr:rowOff>160063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0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151190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609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94059</xdr:rowOff>
    </xdr:from>
    <xdr:to>
      <xdr:col>15</xdr:col>
      <xdr:colOff>101600</xdr:colOff>
      <xdr:row>98</xdr:row>
      <xdr:rowOff>24209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15336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158133</xdr:rowOff>
    </xdr:from>
    <xdr:to>
      <xdr:col>10</xdr:col>
      <xdr:colOff>165100</xdr:colOff>
      <xdr:row>97</xdr:row>
      <xdr:rowOff>88283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79410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7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42461</xdr:rowOff>
    </xdr:from>
    <xdr:to>
      <xdr:col>6</xdr:col>
      <xdr:colOff>38100</xdr:colOff>
      <xdr:row>97</xdr:row>
      <xdr:rowOff>144061</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6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160588</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4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a:extLst>
            <a:ext uri="{FF2B5EF4-FFF2-40B4-BE49-F238E27FC236}">
              <a16:creationId xmlns:a16="http://schemas.microsoft.com/office/drawing/2014/main" id="{00000000-0008-0000-06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62792</xdr:rowOff>
    </xdr:from>
    <xdr:to>
      <xdr:col>54</xdr:col>
      <xdr:colOff>189865</xdr:colOff>
      <xdr:row>37</xdr:row>
      <xdr:rowOff>99728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10475595" y="6063542"/>
          <a:ext cx="1270" cy="379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103555</xdr:rowOff>
    </xdr:from>
    <xdr:ext cx="534377" cy="259045"/>
    <xdr:sp macro="" textlink="">
      <xdr:nvSpPr>
        <xdr:cNvPr id="298" name="補助費等最小値テキスト">
          <a:extLst>
            <a:ext uri="{FF2B5EF4-FFF2-40B4-BE49-F238E27FC236}">
              <a16:creationId xmlns:a16="http://schemas.microsoft.com/office/drawing/2014/main" id="{00000000-0008-0000-0600-00002A010000}"/>
            </a:ext>
          </a:extLst>
        </xdr:cNvPr>
        <xdr:cNvSpPr txBox="1"/>
      </xdr:nvSpPr>
      <xdr:spPr>
        <a:xfrm>
          <a:off x="10528300" y="64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99728</xdr:rowOff>
    </xdr:from>
    <xdr:to>
      <xdr:col>55</xdr:col>
      <xdr:colOff>88900</xdr:colOff>
      <xdr:row>37</xdr:row>
      <xdr:rowOff>99728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9469</xdr:rowOff>
    </xdr:from>
    <xdr:ext cx="534377" cy="259045"/>
    <xdr:sp macro="" textlink="">
      <xdr:nvSpPr>
        <xdr:cNvPr id="300" name="補助費等最大値テキスト">
          <a:extLst>
            <a:ext uri="{FF2B5EF4-FFF2-40B4-BE49-F238E27FC236}">
              <a16:creationId xmlns:a16="http://schemas.microsoft.com/office/drawing/2014/main" id="{00000000-0008-0000-0600-00002C010000}"/>
            </a:ext>
          </a:extLst>
        </xdr:cNvPr>
        <xdr:cNvSpPr txBox="1"/>
      </xdr:nvSpPr>
      <xdr:spPr>
        <a:xfrm>
          <a:off x="10528300" y="58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62792</xdr:rowOff>
    </xdr:from>
    <xdr:to>
      <xdr:col>55</xdr:col>
      <xdr:colOff>88900</xdr:colOff>
      <xdr:row>35</xdr:row>
      <xdr:rowOff>62792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10388600" y="606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88243</xdr:rowOff>
    </xdr:from>
    <xdr:to>
      <xdr:col>55</xdr:col>
      <xdr:colOff>0</xdr:colOff>
      <xdr:row>37</xdr:row>
      <xdr:rowOff>158674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9639300" y="6431893"/>
          <a:ext cx="8382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132634</xdr:rowOff>
    </xdr:from>
    <xdr:ext cx="534377" cy="259045"/>
    <xdr:sp macro="" textlink="">
      <xdr:nvSpPr>
        <xdr:cNvPr id="303" name="補助費等平均値テキスト">
          <a:extLst>
            <a:ext uri="{FF2B5EF4-FFF2-40B4-BE49-F238E27FC236}">
              <a16:creationId xmlns:a16="http://schemas.microsoft.com/office/drawing/2014/main" id="{00000000-0008-0000-0600-00002F010000}"/>
            </a:ext>
          </a:extLst>
        </xdr:cNvPr>
        <xdr:cNvSpPr txBox="1"/>
      </xdr:nvSpPr>
      <xdr:spPr>
        <a:xfrm>
          <a:off x="10528300" y="613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109757</xdr:rowOff>
    </xdr:from>
    <xdr:to>
      <xdr:col>55</xdr:col>
      <xdr:colOff>50800</xdr:colOff>
      <xdr:row>37</xdr:row>
      <xdr:rowOff>39907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10426700" y="62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123012</xdr:rowOff>
    </xdr:from>
    <xdr:to>
      <xdr:col>50</xdr:col>
      <xdr:colOff>114300</xdr:colOff>
      <xdr:row>37</xdr:row>
      <xdr:rowOff>158674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8750300" y="5437962"/>
          <a:ext cx="889000" cy="106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144069</xdr:rowOff>
    </xdr:from>
    <xdr:to>
      <xdr:col>50</xdr:col>
      <xdr:colOff>165100</xdr:colOff>
      <xdr:row>37</xdr:row>
      <xdr:rowOff>74219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95885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90746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123012</xdr:rowOff>
    </xdr:from>
    <xdr:to>
      <xdr:col>45</xdr:col>
      <xdr:colOff>177800</xdr:colOff>
      <xdr:row>38</xdr:row>
      <xdr:rowOff>93251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7861300" y="5437962"/>
          <a:ext cx="889000" cy="11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93251</xdr:rowOff>
    </xdr:from>
    <xdr:to>
      <xdr:col>41</xdr:col>
      <xdr:colOff>50800</xdr:colOff>
      <xdr:row>38</xdr:row>
      <xdr:rowOff>120367</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flipV="1">
          <a:off x="6972300" y="6608351"/>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4" name="フローチャート: 判断 313">
          <a:extLst>
            <a:ext uri="{FF2B5EF4-FFF2-40B4-BE49-F238E27FC236}">
              <a16:creationId xmlns:a16="http://schemas.microsoft.com/office/drawing/2014/main" id="{00000000-0008-0000-0600-00003A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37443</xdr:rowOff>
    </xdr:from>
    <xdr:to>
      <xdr:col>55</xdr:col>
      <xdr:colOff>50800</xdr:colOff>
      <xdr:row>37</xdr:row>
      <xdr:rowOff>139043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10426700" y="63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123820</xdr:rowOff>
    </xdr:from>
    <xdr:ext cx="534377" cy="259045"/>
    <xdr:sp macro="" textlink="">
      <xdr:nvSpPr>
        <xdr:cNvPr id="322" name="補助費等該当値テキスト">
          <a:extLst>
            <a:ext uri="{FF2B5EF4-FFF2-40B4-BE49-F238E27FC236}">
              <a16:creationId xmlns:a16="http://schemas.microsoft.com/office/drawing/2014/main" id="{00000000-0008-0000-0600-000042010000}"/>
            </a:ext>
          </a:extLst>
        </xdr:cNvPr>
        <xdr:cNvSpPr txBox="1"/>
      </xdr:nvSpPr>
      <xdr:spPr>
        <a:xfrm>
          <a:off x="10528300" y="62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107874</xdr:rowOff>
    </xdr:from>
    <xdr:to>
      <xdr:col>50</xdr:col>
      <xdr:colOff>165100</xdr:colOff>
      <xdr:row>38</xdr:row>
      <xdr:rowOff>38024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9588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29151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9372111" y="65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72212</xdr:rowOff>
    </xdr:from>
    <xdr:to>
      <xdr:col>46</xdr:col>
      <xdr:colOff>38100</xdr:colOff>
      <xdr:row>32</xdr:row>
      <xdr:rowOff>2362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8699500" y="53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164939</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8450795" y="54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42451</xdr:rowOff>
    </xdr:from>
    <xdr:to>
      <xdr:col>41</xdr:col>
      <xdr:colOff>101600</xdr:colOff>
      <xdr:row>38</xdr:row>
      <xdr:rowOff>144051</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7810500" y="65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135178</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7594111" y="66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69567</xdr:rowOff>
    </xdr:from>
    <xdr:to>
      <xdr:col>36</xdr:col>
      <xdr:colOff>165100</xdr:colOff>
      <xdr:row>38</xdr:row>
      <xdr:rowOff>171167</xdr:rowOff>
    </xdr:to>
    <xdr:sp macro="" textlink="">
      <xdr:nvSpPr>
        <xdr:cNvPr id="329" name="楕円 328">
          <a:extLst>
            <a:ext uri="{FF2B5EF4-FFF2-40B4-BE49-F238E27FC236}">
              <a16:creationId xmlns:a16="http://schemas.microsoft.com/office/drawing/2014/main" id="{00000000-0008-0000-0600-000049010000}"/>
            </a:ext>
          </a:extLst>
        </xdr:cNvPr>
        <xdr:cNvSpPr/>
      </xdr:nvSpPr>
      <xdr:spPr>
        <a:xfrm>
          <a:off x="6921500" y="65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162294</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705111" y="66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93935</xdr:rowOff>
    </xdr:from>
    <xdr:to>
      <xdr:col>54</xdr:col>
      <xdr:colOff>189865</xdr:colOff>
      <xdr:row>58</xdr:row>
      <xdr:rowOff>138900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9180785"/>
          <a:ext cx="1270" cy="90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142727</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138900</xdr:rowOff>
    </xdr:from>
    <xdr:to>
      <xdr:col>55</xdr:col>
      <xdr:colOff>88900</xdr:colOff>
      <xdr:row>58</xdr:row>
      <xdr:rowOff>138900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40612</xdr:rowOff>
    </xdr:from>
    <xdr:ext cx="534377"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9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93935</xdr:rowOff>
    </xdr:from>
    <xdr:to>
      <xdr:col>55</xdr:col>
      <xdr:colOff>88900</xdr:colOff>
      <xdr:row>53</xdr:row>
      <xdr:rowOff>93935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91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86825</xdr:rowOff>
    </xdr:from>
    <xdr:to>
      <xdr:col>55</xdr:col>
      <xdr:colOff>0</xdr:colOff>
      <xdr:row>56</xdr:row>
      <xdr:rowOff>89477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688025"/>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58216</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4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35339</xdr:rowOff>
    </xdr:from>
    <xdr:to>
      <xdr:col>55</xdr:col>
      <xdr:colOff>50800</xdr:colOff>
      <xdr:row>56</xdr:row>
      <xdr:rowOff>136939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160069</xdr:rowOff>
    </xdr:from>
    <xdr:to>
      <xdr:col>50</xdr:col>
      <xdr:colOff>114300</xdr:colOff>
      <xdr:row>56</xdr:row>
      <xdr:rowOff>89477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589819"/>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127602</xdr:rowOff>
    </xdr:from>
    <xdr:to>
      <xdr:col>50</xdr:col>
      <xdr:colOff>165100</xdr:colOff>
      <xdr:row>56</xdr:row>
      <xdr:rowOff>57752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74279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83373</xdr:rowOff>
    </xdr:from>
    <xdr:to>
      <xdr:col>45</xdr:col>
      <xdr:colOff>177800</xdr:colOff>
      <xdr:row>55</xdr:row>
      <xdr:rowOff>160069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8998773"/>
          <a:ext cx="889000" cy="5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116058</xdr:rowOff>
    </xdr:from>
    <xdr:to>
      <xdr:col>46</xdr:col>
      <xdr:colOff>38100</xdr:colOff>
      <xdr:row>53</xdr:row>
      <xdr:rowOff>46208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0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62735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8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131607</xdr:rowOff>
    </xdr:from>
    <xdr:to>
      <xdr:col>41</xdr:col>
      <xdr:colOff>50800</xdr:colOff>
      <xdr:row>52</xdr:row>
      <xdr:rowOff>83373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8704107"/>
          <a:ext cx="8890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148724</xdr:rowOff>
    </xdr:from>
    <xdr:to>
      <xdr:col>41</xdr:col>
      <xdr:colOff>101600</xdr:colOff>
      <xdr:row>53</xdr:row>
      <xdr:rowOff>78874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0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70001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1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153274</xdr:rowOff>
    </xdr:from>
    <xdr:to>
      <xdr:col>36</xdr:col>
      <xdr:colOff>165100</xdr:colOff>
      <xdr:row>54</xdr:row>
      <xdr:rowOff>83424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2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36025</xdr:rowOff>
    </xdr:from>
    <xdr:to>
      <xdr:col>55</xdr:col>
      <xdr:colOff>50800</xdr:colOff>
      <xdr:row>56</xdr:row>
      <xdr:rowOff>137625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6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6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38677</xdr:rowOff>
    </xdr:from>
    <xdr:to>
      <xdr:col>50</xdr:col>
      <xdr:colOff>165100</xdr:colOff>
      <xdr:row>56</xdr:row>
      <xdr:rowOff>140277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6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131404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7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109269</xdr:rowOff>
    </xdr:from>
    <xdr:to>
      <xdr:col>46</xdr:col>
      <xdr:colOff>38100</xdr:colOff>
      <xdr:row>56</xdr:row>
      <xdr:rowOff>39419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30546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32573</xdr:rowOff>
    </xdr:from>
    <xdr:to>
      <xdr:col>41</xdr:col>
      <xdr:colOff>101600</xdr:colOff>
      <xdr:row>52</xdr:row>
      <xdr:rowOff>134173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89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150700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87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80807</xdr:rowOff>
    </xdr:from>
    <xdr:to>
      <xdr:col>36</xdr:col>
      <xdr:colOff>165100</xdr:colOff>
      <xdr:row>51</xdr:row>
      <xdr:rowOff>10957</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86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27484</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84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36785</xdr:rowOff>
    </xdr:from>
    <xdr:to>
      <xdr:col>54</xdr:col>
      <xdr:colOff>189865</xdr:colOff>
      <xdr:row>78</xdr:row>
      <xdr:rowOff>83739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895535"/>
          <a:ext cx="1270" cy="56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87566</xdr:rowOff>
    </xdr:from>
    <xdr:ext cx="469744"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4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83739</xdr:rowOff>
    </xdr:from>
    <xdr:to>
      <xdr:col>55</xdr:col>
      <xdr:colOff>88900</xdr:colOff>
      <xdr:row>78</xdr:row>
      <xdr:rowOff>83739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45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154912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36785</xdr:rowOff>
    </xdr:from>
    <xdr:to>
      <xdr:col>55</xdr:col>
      <xdr:colOff>88900</xdr:colOff>
      <xdr:row>75</xdr:row>
      <xdr:rowOff>36785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8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17765</xdr:rowOff>
    </xdr:from>
    <xdr:to>
      <xdr:col>55</xdr:col>
      <xdr:colOff>0</xdr:colOff>
      <xdr:row>77</xdr:row>
      <xdr:rowOff>147655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19415"/>
          <a:ext cx="838200" cy="1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164904</xdr:rowOff>
    </xdr:from>
    <xdr:ext cx="469744"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23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142027</xdr:rowOff>
    </xdr:from>
    <xdr:to>
      <xdr:col>55</xdr:col>
      <xdr:colOff>50800</xdr:colOff>
      <xdr:row>77</xdr:row>
      <xdr:rowOff>72177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17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168275</xdr:rowOff>
    </xdr:from>
    <xdr:to>
      <xdr:col>50</xdr:col>
      <xdr:colOff>114300</xdr:colOff>
      <xdr:row>77</xdr:row>
      <xdr:rowOff>17765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855575"/>
          <a:ext cx="889000" cy="3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129454</xdr:rowOff>
    </xdr:from>
    <xdr:to>
      <xdr:col>50</xdr:col>
      <xdr:colOff>165100</xdr:colOff>
      <xdr:row>77</xdr:row>
      <xdr:rowOff>59604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76130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29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106828</xdr:rowOff>
    </xdr:from>
    <xdr:to>
      <xdr:col>45</xdr:col>
      <xdr:colOff>177800</xdr:colOff>
      <xdr:row>74</xdr:row>
      <xdr:rowOff>168275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279778"/>
          <a:ext cx="889000" cy="57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98272</xdr:rowOff>
    </xdr:from>
    <xdr:to>
      <xdr:col>46</xdr:col>
      <xdr:colOff>38100</xdr:colOff>
      <xdr:row>74</xdr:row>
      <xdr:rowOff>28422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6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44949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106828</xdr:rowOff>
    </xdr:from>
    <xdr:to>
      <xdr:col>41</xdr:col>
      <xdr:colOff>50800</xdr:colOff>
      <xdr:row>73</xdr:row>
      <xdr:rowOff>104359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279778"/>
          <a:ext cx="889000" cy="3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150576</xdr:rowOff>
    </xdr:from>
    <xdr:to>
      <xdr:col>41</xdr:col>
      <xdr:colOff>101600</xdr:colOff>
      <xdr:row>74</xdr:row>
      <xdr:rowOff>80726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266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71853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7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127442</xdr:rowOff>
    </xdr:from>
    <xdr:to>
      <xdr:col>36</xdr:col>
      <xdr:colOff>165100</xdr:colOff>
      <xdr:row>75</xdr:row>
      <xdr:rowOff>57592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48719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96855</xdr:rowOff>
    </xdr:from>
    <xdr:to>
      <xdr:col>55</xdr:col>
      <xdr:colOff>50800</xdr:colOff>
      <xdr:row>78</xdr:row>
      <xdr:rowOff>27005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11782</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138415</xdr:rowOff>
    </xdr:from>
    <xdr:to>
      <xdr:col>50</xdr:col>
      <xdr:colOff>165100</xdr:colOff>
      <xdr:row>77</xdr:row>
      <xdr:rowOff>68565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59692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26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117475</xdr:rowOff>
    </xdr:from>
    <xdr:to>
      <xdr:col>46</xdr:col>
      <xdr:colOff>38100</xdr:colOff>
      <xdr:row>75</xdr:row>
      <xdr:rowOff>47625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38752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8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56028</xdr:rowOff>
    </xdr:from>
    <xdr:to>
      <xdr:col>41</xdr:col>
      <xdr:colOff>101600</xdr:colOff>
      <xdr:row>71</xdr:row>
      <xdr:rowOff>157628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2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2705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0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53559</xdr:rowOff>
    </xdr:from>
    <xdr:to>
      <xdr:col>36</xdr:col>
      <xdr:colOff>165100</xdr:colOff>
      <xdr:row>73</xdr:row>
      <xdr:rowOff>155159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236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3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27555</xdr:rowOff>
    </xdr:from>
    <xdr:to>
      <xdr:col>54</xdr:col>
      <xdr:colOff>189865</xdr:colOff>
      <xdr:row>99</xdr:row>
      <xdr:rowOff>28959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6143855"/>
          <a:ext cx="1270" cy="85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32786</xdr:rowOff>
    </xdr:from>
    <xdr:ext cx="534377"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70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28959</xdr:rowOff>
    </xdr:from>
    <xdr:to>
      <xdr:col>55</xdr:col>
      <xdr:colOff>88900</xdr:colOff>
      <xdr:row>99</xdr:row>
      <xdr:rowOff>28959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700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145682</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9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27555</xdr:rowOff>
    </xdr:from>
    <xdr:to>
      <xdr:col>55</xdr:col>
      <xdr:colOff>88900</xdr:colOff>
      <xdr:row>94</xdr:row>
      <xdr:rowOff>27555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14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11455</xdr:rowOff>
    </xdr:from>
    <xdr:to>
      <xdr:col>55</xdr:col>
      <xdr:colOff>0</xdr:colOff>
      <xdr:row>96</xdr:row>
      <xdr:rowOff>19521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470655"/>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130943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9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152516</xdr:rowOff>
    </xdr:from>
    <xdr:to>
      <xdr:col>55</xdr:col>
      <xdr:colOff>50800</xdr:colOff>
      <xdr:row>97</xdr:row>
      <xdr:rowOff>82666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61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19521</xdr:rowOff>
    </xdr:from>
    <xdr:to>
      <xdr:col>50</xdr:col>
      <xdr:colOff>114300</xdr:colOff>
      <xdr:row>97</xdr:row>
      <xdr:rowOff>64686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478721"/>
          <a:ext cx="889000" cy="2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154639</xdr:rowOff>
    </xdr:from>
    <xdr:to>
      <xdr:col>50</xdr:col>
      <xdr:colOff>165100</xdr:colOff>
      <xdr:row>96</xdr:row>
      <xdr:rowOff>84789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75916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98715</xdr:rowOff>
    </xdr:from>
    <xdr:to>
      <xdr:col>45</xdr:col>
      <xdr:colOff>177800</xdr:colOff>
      <xdr:row>97</xdr:row>
      <xdr:rowOff>64686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215015"/>
          <a:ext cx="889000" cy="4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36192</xdr:rowOff>
    </xdr:from>
    <xdr:to>
      <xdr:col>46</xdr:col>
      <xdr:colOff>38100</xdr:colOff>
      <xdr:row>94</xdr:row>
      <xdr:rowOff>137792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15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154319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9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56097</xdr:rowOff>
    </xdr:from>
    <xdr:to>
      <xdr:col>41</xdr:col>
      <xdr:colOff>50800</xdr:colOff>
      <xdr:row>94</xdr:row>
      <xdr:rowOff>98715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5486597"/>
          <a:ext cx="889000" cy="7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94124</xdr:rowOff>
    </xdr:from>
    <xdr:to>
      <xdr:col>41</xdr:col>
      <xdr:colOff>101600</xdr:colOff>
      <xdr:row>95</xdr:row>
      <xdr:rowOff>24274</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21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0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72343</xdr:rowOff>
    </xdr:from>
    <xdr:to>
      <xdr:col>36</xdr:col>
      <xdr:colOff>165100</xdr:colOff>
      <xdr:row>96</xdr:row>
      <xdr:rowOff>2493</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3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165070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132105</xdr:rowOff>
    </xdr:from>
    <xdr:to>
      <xdr:col>55</xdr:col>
      <xdr:colOff>50800</xdr:colOff>
      <xdr:row>96</xdr:row>
      <xdr:rowOff>62255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154982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2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140171</xdr:rowOff>
    </xdr:from>
    <xdr:to>
      <xdr:col>50</xdr:col>
      <xdr:colOff>165100</xdr:colOff>
      <xdr:row>96</xdr:row>
      <xdr:rowOff>70321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4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2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13886</xdr:rowOff>
    </xdr:from>
    <xdr:to>
      <xdr:col>46</xdr:col>
      <xdr:colOff>38100</xdr:colOff>
      <xdr:row>97</xdr:row>
      <xdr:rowOff>115486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6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47915</xdr:rowOff>
    </xdr:from>
    <xdr:to>
      <xdr:col>41</xdr:col>
      <xdr:colOff>101600</xdr:colOff>
      <xdr:row>94</xdr:row>
      <xdr:rowOff>149515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1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166042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59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5297</xdr:rowOff>
    </xdr:from>
    <xdr:to>
      <xdr:col>36</xdr:col>
      <xdr:colOff>165100</xdr:colOff>
      <xdr:row>90</xdr:row>
      <xdr:rowOff>106897</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54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123424</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2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a:extLst>
            <a:ext uri="{FF2B5EF4-FFF2-40B4-BE49-F238E27FC236}">
              <a16:creationId xmlns:a16="http://schemas.microsoft.com/office/drawing/2014/main" id="{00000000-0008-0000-06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a:extLst>
            <a:ext uri="{FF2B5EF4-FFF2-40B4-BE49-F238E27FC236}">
              <a16:creationId xmlns:a16="http://schemas.microsoft.com/office/drawing/2014/main" id="{00000000-0008-0000-0600-00001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30" name="災害復旧事業費最大値テキスト">
          <a:extLst>
            <a:ext uri="{FF2B5EF4-FFF2-40B4-BE49-F238E27FC236}">
              <a16:creationId xmlns:a16="http://schemas.microsoft.com/office/drawing/2014/main" id="{00000000-0008-0000-0600-000012020000}"/>
            </a:ext>
          </a:extLst>
        </xdr:cNvPr>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123045</xdr:rowOff>
    </xdr:from>
    <xdr:to>
      <xdr:col>85</xdr:col>
      <xdr:colOff>127000</xdr:colOff>
      <xdr:row>38</xdr:row>
      <xdr:rowOff>161907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5481300" y="663814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142910</xdr:rowOff>
    </xdr:from>
    <xdr:ext cx="469744" cy="259045"/>
    <xdr:sp macro="" textlink="">
      <xdr:nvSpPr>
        <xdr:cNvPr id="533" name="災害復旧事業費平均値テキスト">
          <a:extLst>
            <a:ext uri="{FF2B5EF4-FFF2-40B4-BE49-F238E27FC236}">
              <a16:creationId xmlns:a16="http://schemas.microsoft.com/office/drawing/2014/main" id="{00000000-0008-0000-0600-000015020000}"/>
            </a:ext>
          </a:extLst>
        </xdr:cNvPr>
        <xdr:cNvSpPr txBox="1"/>
      </xdr:nvSpPr>
      <xdr:spPr>
        <a:xfrm>
          <a:off x="16370300" y="6315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163104</xdr:rowOff>
    </xdr:from>
    <xdr:to>
      <xdr:col>81</xdr:col>
      <xdr:colOff>50800</xdr:colOff>
      <xdr:row>38</xdr:row>
      <xdr:rowOff>123045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4592300" y="6506754"/>
          <a:ext cx="889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13805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35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159512</xdr:rowOff>
    </xdr:from>
    <xdr:to>
      <xdr:col>76</xdr:col>
      <xdr:colOff>114300</xdr:colOff>
      <xdr:row>37</xdr:row>
      <xdr:rowOff>163104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3703300" y="650316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93690</xdr:rowOff>
    </xdr:from>
    <xdr:to>
      <xdr:col>76</xdr:col>
      <xdr:colOff>165100</xdr:colOff>
      <xdr:row>37</xdr:row>
      <xdr:rowOff>23840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4541500" y="626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40367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04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7548</xdr:rowOff>
    </xdr:from>
    <xdr:to>
      <xdr:col>71</xdr:col>
      <xdr:colOff>177800</xdr:colOff>
      <xdr:row>37</xdr:row>
      <xdr:rowOff>159512</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814300" y="5836848"/>
          <a:ext cx="889000" cy="66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28049</xdr:rowOff>
    </xdr:from>
    <xdr:to>
      <xdr:col>72</xdr:col>
      <xdr:colOff>38100</xdr:colOff>
      <xdr:row>37</xdr:row>
      <xdr:rowOff>129649</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3652500" y="63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146176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1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154105</xdr:rowOff>
    </xdr:from>
    <xdr:to>
      <xdr:col>67</xdr:col>
      <xdr:colOff>101600</xdr:colOff>
      <xdr:row>38</xdr:row>
      <xdr:rowOff>84255</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2763500" y="649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75382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5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111107</xdr:rowOff>
    </xdr:from>
    <xdr:to>
      <xdr:col>85</xdr:col>
      <xdr:colOff>177800</xdr:colOff>
      <xdr:row>39</xdr:row>
      <xdr:rowOff>41257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6268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26034</xdr:rowOff>
    </xdr:from>
    <xdr:ext cx="378565" cy="259045"/>
    <xdr:sp macro="" textlink="">
      <xdr:nvSpPr>
        <xdr:cNvPr id="552" name="災害復旧事業費該当値テキスト">
          <a:extLst>
            <a:ext uri="{FF2B5EF4-FFF2-40B4-BE49-F238E27FC236}">
              <a16:creationId xmlns:a16="http://schemas.microsoft.com/office/drawing/2014/main" id="{00000000-0008-0000-0600-000028020000}"/>
            </a:ext>
          </a:extLst>
        </xdr:cNvPr>
        <xdr:cNvSpPr txBox="1"/>
      </xdr:nvSpPr>
      <xdr:spPr>
        <a:xfrm>
          <a:off x="16370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72245</xdr:rowOff>
    </xdr:from>
    <xdr:to>
      <xdr:col>81</xdr:col>
      <xdr:colOff>101600</xdr:colOff>
      <xdr:row>39</xdr:row>
      <xdr:rowOff>2395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5430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164972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246428" y="668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112304</xdr:rowOff>
    </xdr:from>
    <xdr:to>
      <xdr:col>76</xdr:col>
      <xdr:colOff>165100</xdr:colOff>
      <xdr:row>38</xdr:row>
      <xdr:rowOff>42455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4541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33581</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357428"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108712</xdr:rowOff>
    </xdr:from>
    <xdr:to>
      <xdr:col>72</xdr:col>
      <xdr:colOff>38100</xdr:colOff>
      <xdr:row>38</xdr:row>
      <xdr:rowOff>38862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3652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29989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468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128198</xdr:rowOff>
    </xdr:from>
    <xdr:to>
      <xdr:col>67</xdr:col>
      <xdr:colOff>101600</xdr:colOff>
      <xdr:row>34</xdr:row>
      <xdr:rowOff>58348</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2763500" y="57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74875</xdr:rowOff>
    </xdr:from>
    <xdr:ext cx="469744"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579428" y="556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50317</xdr:rowOff>
    </xdr:from>
    <xdr:to>
      <xdr:col>85</xdr:col>
      <xdr:colOff>127000</xdr:colOff>
      <xdr:row>71</xdr:row>
      <xdr:rowOff>138900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2223267"/>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150842</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6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75006</xdr:rowOff>
    </xdr:from>
    <xdr:to>
      <xdr:col>81</xdr:col>
      <xdr:colOff>50800</xdr:colOff>
      <xdr:row>71</xdr:row>
      <xdr:rowOff>138900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2247956"/>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142117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103772</xdr:rowOff>
    </xdr:from>
    <xdr:to>
      <xdr:col>76</xdr:col>
      <xdr:colOff>114300</xdr:colOff>
      <xdr:row>71</xdr:row>
      <xdr:rowOff>75006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10527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138240</xdr:rowOff>
    </xdr:from>
    <xdr:to>
      <xdr:col>76</xdr:col>
      <xdr:colOff>165100</xdr:colOff>
      <xdr:row>77</xdr:row>
      <xdr:rowOff>68390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1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59517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103772</xdr:rowOff>
    </xdr:from>
    <xdr:to>
      <xdr:col>71</xdr:col>
      <xdr:colOff>177800</xdr:colOff>
      <xdr:row>70</xdr:row>
      <xdr:rowOff>115354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2105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113398</xdr:rowOff>
    </xdr:from>
    <xdr:to>
      <xdr:col>72</xdr:col>
      <xdr:colOff>38100</xdr:colOff>
      <xdr:row>77</xdr:row>
      <xdr:rowOff>43548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14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34675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90920</xdr:rowOff>
    </xdr:from>
    <xdr:to>
      <xdr:col>67</xdr:col>
      <xdr:colOff>101600</xdr:colOff>
      <xdr:row>77</xdr:row>
      <xdr:rowOff>21070</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1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170967</xdr:rowOff>
    </xdr:from>
    <xdr:to>
      <xdr:col>85</xdr:col>
      <xdr:colOff>177800</xdr:colOff>
      <xdr:row>71</xdr:row>
      <xdr:rowOff>101117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1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123994</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1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88100</xdr:rowOff>
    </xdr:from>
    <xdr:to>
      <xdr:col>81</xdr:col>
      <xdr:colOff>101600</xdr:colOff>
      <xdr:row>72</xdr:row>
      <xdr:rowOff>18250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2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34777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0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24206</xdr:rowOff>
    </xdr:from>
    <xdr:to>
      <xdr:col>76</xdr:col>
      <xdr:colOff>165100</xdr:colOff>
      <xdr:row>71</xdr:row>
      <xdr:rowOff>125806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1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142333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19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52972</xdr:rowOff>
    </xdr:from>
    <xdr:to>
      <xdr:col>72</xdr:col>
      <xdr:colOff>38100</xdr:colOff>
      <xdr:row>70</xdr:row>
      <xdr:rowOff>154572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0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171099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18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64554</xdr:rowOff>
    </xdr:from>
    <xdr:to>
      <xdr:col>67</xdr:col>
      <xdr:colOff>101600</xdr:colOff>
      <xdr:row>70</xdr:row>
      <xdr:rowOff>166154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0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11231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18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46965</xdr:rowOff>
    </xdr:from>
    <xdr:to>
      <xdr:col>85</xdr:col>
      <xdr:colOff>127000</xdr:colOff>
      <xdr:row>94</xdr:row>
      <xdr:rowOff>122822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5991815"/>
          <a:ext cx="838200" cy="2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60278</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17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46965</xdr:rowOff>
    </xdr:from>
    <xdr:to>
      <xdr:col>81</xdr:col>
      <xdr:colOff>50800</xdr:colOff>
      <xdr:row>95</xdr:row>
      <xdr:rowOff>20523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5991815"/>
          <a:ext cx="8890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2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20523</xdr:rowOff>
    </xdr:from>
    <xdr:to>
      <xdr:col>76</xdr:col>
      <xdr:colOff>114300</xdr:colOff>
      <xdr:row>96</xdr:row>
      <xdr:rowOff>91160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308273"/>
          <a:ext cx="889000" cy="2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40018</xdr:rowOff>
    </xdr:from>
    <xdr:to>
      <xdr:col>76</xdr:col>
      <xdr:colOff>165100</xdr:colOff>
      <xdr:row>95</xdr:row>
      <xdr:rowOff>141618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32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132745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140957</xdr:rowOff>
    </xdr:from>
    <xdr:to>
      <xdr:col>71</xdr:col>
      <xdr:colOff>177800</xdr:colOff>
      <xdr:row>96</xdr:row>
      <xdr:rowOff>91160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428707"/>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157784</xdr:rowOff>
    </xdr:from>
    <xdr:to>
      <xdr:col>72</xdr:col>
      <xdr:colOff>38100</xdr:colOff>
      <xdr:row>96</xdr:row>
      <xdr:rowOff>87934</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4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104461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98768</xdr:rowOff>
    </xdr:from>
    <xdr:to>
      <xdr:col>67</xdr:col>
      <xdr:colOff>101600</xdr:colOff>
      <xdr:row>96</xdr:row>
      <xdr:rowOff>28918</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38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20045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72022</xdr:rowOff>
    </xdr:from>
    <xdr:to>
      <xdr:col>85</xdr:col>
      <xdr:colOff>177800</xdr:colOff>
      <xdr:row>95</xdr:row>
      <xdr:rowOff>2172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1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94899</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0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167615</xdr:rowOff>
    </xdr:from>
    <xdr:to>
      <xdr:col>81</xdr:col>
      <xdr:colOff>101600</xdr:colOff>
      <xdr:row>93</xdr:row>
      <xdr:rowOff>97765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5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114292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57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141173</xdr:rowOff>
    </xdr:from>
    <xdr:to>
      <xdr:col>76</xdr:col>
      <xdr:colOff>165100</xdr:colOff>
      <xdr:row>95</xdr:row>
      <xdr:rowOff>71323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2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87850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0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40360</xdr:rowOff>
    </xdr:from>
    <xdr:to>
      <xdr:col>72</xdr:col>
      <xdr:colOff>38100</xdr:colOff>
      <xdr:row>96</xdr:row>
      <xdr:rowOff>141960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4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133087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5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90157</xdr:rowOff>
    </xdr:from>
    <xdr:to>
      <xdr:col>67</xdr:col>
      <xdr:colOff>101600</xdr:colOff>
      <xdr:row>96</xdr:row>
      <xdr:rowOff>20307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36834</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1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84455</xdr:rowOff>
    </xdr:from>
    <xdr:to>
      <xdr:col>116</xdr:col>
      <xdr:colOff>63500</xdr:colOff>
      <xdr:row>38</xdr:row>
      <xdr:rowOff>86233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599555"/>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86233</xdr:rowOff>
    </xdr:from>
    <xdr:to>
      <xdr:col>111</xdr:col>
      <xdr:colOff>177800</xdr:colOff>
      <xdr:row>38</xdr:row>
      <xdr:rowOff>88392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60133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87122</xdr:rowOff>
    </xdr:from>
    <xdr:to>
      <xdr:col>107</xdr:col>
      <xdr:colOff>50800</xdr:colOff>
      <xdr:row>38</xdr:row>
      <xdr:rowOff>88392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0222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41910</xdr:rowOff>
    </xdr:from>
    <xdr:to>
      <xdr:col>107</xdr:col>
      <xdr:colOff>101600</xdr:colOff>
      <xdr:row>36</xdr:row>
      <xdr:rowOff>143510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160037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151638</xdr:rowOff>
    </xdr:from>
    <xdr:to>
      <xdr:col>102</xdr:col>
      <xdr:colOff>114300</xdr:colOff>
      <xdr:row>38</xdr:row>
      <xdr:rowOff>87122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495288"/>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163449</xdr:rowOff>
    </xdr:from>
    <xdr:to>
      <xdr:col>102</xdr:col>
      <xdr:colOff>165100</xdr:colOff>
      <xdr:row>37</xdr:row>
      <xdr:rowOff>93599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3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110126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14859</xdr:rowOff>
    </xdr:from>
    <xdr:to>
      <xdr:col>98</xdr:col>
      <xdr:colOff>38100</xdr:colOff>
      <xdr:row>37</xdr:row>
      <xdr:rowOff>116459</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3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132986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3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33655</xdr:rowOff>
    </xdr:from>
    <xdr:to>
      <xdr:col>116</xdr:col>
      <xdr:colOff>114300</xdr:colOff>
      <xdr:row>38</xdr:row>
      <xdr:rowOff>135255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12082</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35433</xdr:rowOff>
    </xdr:from>
    <xdr:to>
      <xdr:col>112</xdr:col>
      <xdr:colOff>38100</xdr:colOff>
      <xdr:row>38</xdr:row>
      <xdr:rowOff>137033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128160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37592</xdr:rowOff>
    </xdr:from>
    <xdr:to>
      <xdr:col>107</xdr:col>
      <xdr:colOff>101600</xdr:colOff>
      <xdr:row>38</xdr:row>
      <xdr:rowOff>139192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130319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6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36322</xdr:rowOff>
    </xdr:from>
    <xdr:to>
      <xdr:col>102</xdr:col>
      <xdr:colOff>165100</xdr:colOff>
      <xdr:row>38</xdr:row>
      <xdr:rowOff>137922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129049</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100838</xdr:rowOff>
    </xdr:from>
    <xdr:to>
      <xdr:col>98</xdr:col>
      <xdr:colOff>38100</xdr:colOff>
      <xdr:row>38</xdr:row>
      <xdr:rowOff>30988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22115</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47848</xdr:rowOff>
    </xdr:from>
    <xdr:to>
      <xdr:col>116</xdr:col>
      <xdr:colOff>63500</xdr:colOff>
      <xdr:row>58</xdr:row>
      <xdr:rowOff>118989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820498"/>
          <a:ext cx="838200" cy="24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118989</xdr:rowOff>
    </xdr:from>
    <xdr:to>
      <xdr:col>111</xdr:col>
      <xdr:colOff>177800</xdr:colOff>
      <xdr:row>58</xdr:row>
      <xdr:rowOff>119309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6308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114646</xdr:rowOff>
    </xdr:from>
    <xdr:to>
      <xdr:col>107</xdr:col>
      <xdr:colOff>50800</xdr:colOff>
      <xdr:row>58</xdr:row>
      <xdr:rowOff>119309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874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27361</xdr:rowOff>
    </xdr:from>
    <xdr:to>
      <xdr:col>107</xdr:col>
      <xdr:colOff>101600</xdr:colOff>
      <xdr:row>57</xdr:row>
      <xdr:rowOff>128961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8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145488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57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114646</xdr:rowOff>
    </xdr:from>
    <xdr:to>
      <xdr:col>102</xdr:col>
      <xdr:colOff>114300</xdr:colOff>
      <xdr:row>58</xdr:row>
      <xdr:rowOff>114920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05874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31841</xdr:rowOff>
    </xdr:from>
    <xdr:to>
      <xdr:col>102</xdr:col>
      <xdr:colOff>165100</xdr:colOff>
      <xdr:row>57</xdr:row>
      <xdr:rowOff>133441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149968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13233</xdr:rowOff>
    </xdr:from>
    <xdr:to>
      <xdr:col>98</xdr:col>
      <xdr:colOff>38100</xdr:colOff>
      <xdr:row>57</xdr:row>
      <xdr:rowOff>114833</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131360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168498</xdr:rowOff>
    </xdr:from>
    <xdr:to>
      <xdr:col>116</xdr:col>
      <xdr:colOff>114300</xdr:colOff>
      <xdr:row>57</xdr:row>
      <xdr:rowOff>98648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7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146925</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4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68189</xdr:rowOff>
    </xdr:from>
    <xdr:to>
      <xdr:col>112</xdr:col>
      <xdr:colOff>38100</xdr:colOff>
      <xdr:row>58</xdr:row>
      <xdr:rowOff>169789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160916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05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68509</xdr:rowOff>
    </xdr:from>
    <xdr:to>
      <xdr:col>107</xdr:col>
      <xdr:colOff>101600</xdr:colOff>
      <xdr:row>58</xdr:row>
      <xdr:rowOff>170109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161236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63846</xdr:rowOff>
    </xdr:from>
    <xdr:to>
      <xdr:col>102</xdr:col>
      <xdr:colOff>165100</xdr:colOff>
      <xdr:row>58</xdr:row>
      <xdr:rowOff>165446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156573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0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64120</xdr:rowOff>
    </xdr:from>
    <xdr:to>
      <xdr:col>98</xdr:col>
      <xdr:colOff>38100</xdr:colOff>
      <xdr:row>58</xdr:row>
      <xdr:rowOff>165720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156847</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0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5009</xdr:rowOff>
    </xdr:from>
    <xdr:to>
      <xdr:col>116</xdr:col>
      <xdr:colOff>63500</xdr:colOff>
      <xdr:row>73</xdr:row>
      <xdr:rowOff>17902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520859"/>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149714</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665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17902</xdr:rowOff>
    </xdr:from>
    <xdr:to>
      <xdr:col>111</xdr:col>
      <xdr:colOff>177800</xdr:colOff>
      <xdr:row>73</xdr:row>
      <xdr:rowOff>65816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533752"/>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123928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65816</xdr:rowOff>
    </xdr:from>
    <xdr:to>
      <xdr:col>107</xdr:col>
      <xdr:colOff>50800</xdr:colOff>
      <xdr:row>73</xdr:row>
      <xdr:rowOff>150078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58166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98089</xdr:rowOff>
    </xdr:from>
    <xdr:to>
      <xdr:col>107</xdr:col>
      <xdr:colOff>101600</xdr:colOff>
      <xdr:row>75</xdr:row>
      <xdr:rowOff>28239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7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19366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150078</xdr:rowOff>
    </xdr:from>
    <xdr:to>
      <xdr:col>102</xdr:col>
      <xdr:colOff>114300</xdr:colOff>
      <xdr:row>74</xdr:row>
      <xdr:rowOff>894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665928"/>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7062</xdr:rowOff>
    </xdr:from>
    <xdr:to>
      <xdr:col>102</xdr:col>
      <xdr:colOff>165100</xdr:colOff>
      <xdr:row>73</xdr:row>
      <xdr:rowOff>108662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52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125189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2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118298</xdr:rowOff>
    </xdr:from>
    <xdr:to>
      <xdr:col>98</xdr:col>
      <xdr:colOff>38100</xdr:colOff>
      <xdr:row>73</xdr:row>
      <xdr:rowOff>48448</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46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64975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2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125659</xdr:rowOff>
    </xdr:from>
    <xdr:to>
      <xdr:col>116</xdr:col>
      <xdr:colOff>114300</xdr:colOff>
      <xdr:row>73</xdr:row>
      <xdr:rowOff>55809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4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148536</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3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138552</xdr:rowOff>
    </xdr:from>
    <xdr:to>
      <xdr:col>112</xdr:col>
      <xdr:colOff>38100</xdr:colOff>
      <xdr:row>73</xdr:row>
      <xdr:rowOff>68702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4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85229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2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15016</xdr:rowOff>
    </xdr:from>
    <xdr:to>
      <xdr:col>107</xdr:col>
      <xdr:colOff>101600</xdr:colOff>
      <xdr:row>73</xdr:row>
      <xdr:rowOff>116616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5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133143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3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99278</xdr:rowOff>
    </xdr:from>
    <xdr:to>
      <xdr:col>102</xdr:col>
      <xdr:colOff>165100</xdr:colOff>
      <xdr:row>74</xdr:row>
      <xdr:rowOff>29428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6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20555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7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121544</xdr:rowOff>
    </xdr:from>
    <xdr:to>
      <xdr:col>98</xdr:col>
      <xdr:colOff>38100</xdr:colOff>
      <xdr:row>74</xdr:row>
      <xdr:rowOff>51694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42821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公債費について類似団体と比較して一人当たりコストが高い状況となっている。引き続き、定員管理方針に基づく取り組み、公共施設最適化計画により施設の統合・見直し、地方債の発行の抑制などに努めていくが、今後も高止まりが続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貸付金について、地域総合整備資金貸付金により大幅に増加しているものの、類似団体平均は下回っている。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87,168
81,545
558.23
47,539,812
45,445,713
1,814,256
27,608,387
49,040,945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107043</xdr:rowOff>
    </xdr:from>
    <xdr:to>
      <xdr:col>24</xdr:col>
      <xdr:colOff>63500</xdr:colOff>
      <xdr:row>40</xdr:row>
      <xdr:rowOff>5806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22143"/>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162396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20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92347</xdr:rowOff>
    </xdr:from>
    <xdr:to>
      <xdr:col>19</xdr:col>
      <xdr:colOff>177800</xdr:colOff>
      <xdr:row>40</xdr:row>
      <xdr:rowOff>5806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07447"/>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171104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90714</xdr:rowOff>
    </xdr:from>
    <xdr:to>
      <xdr:col>15</xdr:col>
      <xdr:colOff>50800</xdr:colOff>
      <xdr:row>38</xdr:row>
      <xdr:rowOff>92347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436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139519</xdr:rowOff>
    </xdr:from>
    <xdr:to>
      <xdr:col>15</xdr:col>
      <xdr:colOff>101600</xdr:colOff>
      <xdr:row>38</xdr:row>
      <xdr:rowOff>69669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8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86196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58057</xdr:rowOff>
    </xdr:from>
    <xdr:to>
      <xdr:col>10</xdr:col>
      <xdr:colOff>114300</xdr:colOff>
      <xdr:row>37</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17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33383</xdr:rowOff>
    </xdr:from>
    <xdr:to>
      <xdr:col>10</xdr:col>
      <xdr:colOff>165100</xdr:colOff>
      <xdr:row>36</xdr:row>
      <xdr:rowOff>134983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151510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8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28484</xdr:rowOff>
    </xdr:from>
    <xdr:to>
      <xdr:col>6</xdr:col>
      <xdr:colOff>38100</xdr:colOff>
      <xdr:row>36</xdr:row>
      <xdr:rowOff>130084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0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146611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56243</xdr:rowOff>
    </xdr:from>
    <xdr:to>
      <xdr:col>24</xdr:col>
      <xdr:colOff>114300</xdr:colOff>
      <xdr:row>38</xdr:row>
      <xdr:rowOff>157843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142620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126456</xdr:rowOff>
    </xdr:from>
    <xdr:to>
      <xdr:col>20</xdr:col>
      <xdr:colOff>38100</xdr:colOff>
      <xdr:row>40</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8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40</xdr:row>
      <xdr:rowOff>47733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90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41547</xdr:rowOff>
    </xdr:from>
    <xdr:to>
      <xdr:col>15</xdr:col>
      <xdr:colOff>101600</xdr:colOff>
      <xdr:row>38</xdr:row>
      <xdr:rowOff>143147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134274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39914</xdr:rowOff>
    </xdr:from>
    <xdr:to>
      <xdr:col>10</xdr:col>
      <xdr:colOff>165100</xdr:colOff>
      <xdr:row>37</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132642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7257</xdr:rowOff>
    </xdr:from>
    <xdr:to>
      <xdr:col>6</xdr:col>
      <xdr:colOff>38100</xdr:colOff>
      <xdr:row>37</xdr:row>
      <xdr:rowOff>108857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99984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総務費グラフ枠">
          <a:extLst>
            <a:ext uri="{FF2B5EF4-FFF2-40B4-BE49-F238E27FC236}">
              <a16:creationId xmlns:a16="http://schemas.microsoft.com/office/drawing/2014/main" id="{00000000-0008-0000-07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108486</xdr:rowOff>
    </xdr:from>
    <xdr:to>
      <xdr:col>24</xdr:col>
      <xdr:colOff>62865</xdr:colOff>
      <xdr:row>58</xdr:row>
      <xdr:rowOff>137023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4633595" y="9709686"/>
          <a:ext cx="1270" cy="37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140850</xdr:rowOff>
    </xdr:from>
    <xdr:ext cx="534377" cy="259045"/>
    <xdr:sp macro="" textlink="">
      <xdr:nvSpPr>
        <xdr:cNvPr id="121" name="総務費最小値テキスト">
          <a:extLst>
            <a:ext uri="{FF2B5EF4-FFF2-40B4-BE49-F238E27FC236}">
              <a16:creationId xmlns:a16="http://schemas.microsoft.com/office/drawing/2014/main" id="{00000000-0008-0000-0700-000079000000}"/>
            </a:ext>
          </a:extLst>
        </xdr:cNvPr>
        <xdr:cNvSpPr txBox="1"/>
      </xdr:nvSpPr>
      <xdr:spPr>
        <a:xfrm>
          <a:off x="4686300" y="100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137023</xdr:rowOff>
    </xdr:from>
    <xdr:to>
      <xdr:col>24</xdr:col>
      <xdr:colOff>152400</xdr:colOff>
      <xdr:row>58</xdr:row>
      <xdr:rowOff>137023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1008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55163</xdr:rowOff>
    </xdr:from>
    <xdr:ext cx="534377" cy="259045"/>
    <xdr:sp macro="" textlink="">
      <xdr:nvSpPr>
        <xdr:cNvPr id="123" name="総務費最大値テキスト">
          <a:extLst>
            <a:ext uri="{FF2B5EF4-FFF2-40B4-BE49-F238E27FC236}">
              <a16:creationId xmlns:a16="http://schemas.microsoft.com/office/drawing/2014/main" id="{00000000-0008-0000-0700-00007B000000}"/>
            </a:ext>
          </a:extLst>
        </xdr:cNvPr>
        <xdr:cNvSpPr txBox="1"/>
      </xdr:nvSpPr>
      <xdr:spPr>
        <a:xfrm>
          <a:off x="4686300" y="9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108486</xdr:rowOff>
    </xdr:from>
    <xdr:to>
      <xdr:col>24</xdr:col>
      <xdr:colOff>152400</xdr:colOff>
      <xdr:row>56</xdr:row>
      <xdr:rowOff>108486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4546600" y="970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132766</xdr:rowOff>
    </xdr:from>
    <xdr:to>
      <xdr:col>24</xdr:col>
      <xdr:colOff>63500</xdr:colOff>
      <xdr:row>56</xdr:row>
      <xdr:rowOff>108486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3797300" y="9562516"/>
          <a:ext cx="838200" cy="1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163034</xdr:rowOff>
    </xdr:from>
    <xdr:ext cx="534377" cy="259045"/>
    <xdr:sp macro="" textlink="">
      <xdr:nvSpPr>
        <xdr:cNvPr id="126" name="総務費平均値テキスト">
          <a:extLst>
            <a:ext uri="{FF2B5EF4-FFF2-40B4-BE49-F238E27FC236}">
              <a16:creationId xmlns:a16="http://schemas.microsoft.com/office/drawing/2014/main" id="{00000000-0008-0000-0700-00007E000000}"/>
            </a:ext>
          </a:extLst>
        </xdr:cNvPr>
        <xdr:cNvSpPr txBox="1"/>
      </xdr:nvSpPr>
      <xdr:spPr>
        <a:xfrm>
          <a:off x="4686300" y="976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13157</xdr:rowOff>
    </xdr:from>
    <xdr:to>
      <xdr:col>24</xdr:col>
      <xdr:colOff>114300</xdr:colOff>
      <xdr:row>57</xdr:row>
      <xdr:rowOff>114757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4584700" y="978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153521</xdr:rowOff>
    </xdr:from>
    <xdr:to>
      <xdr:col>19</xdr:col>
      <xdr:colOff>177800</xdr:colOff>
      <xdr:row>55</xdr:row>
      <xdr:rowOff>132766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908300" y="8726021"/>
          <a:ext cx="889000" cy="83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170500</xdr:rowOff>
    </xdr:from>
    <xdr:to>
      <xdr:col>20</xdr:col>
      <xdr:colOff>38100</xdr:colOff>
      <xdr:row>57</xdr:row>
      <xdr:rowOff>100650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3746500" y="977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91777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530111" y="98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153521</xdr:rowOff>
    </xdr:from>
    <xdr:to>
      <xdr:col>15</xdr:col>
      <xdr:colOff>50800</xdr:colOff>
      <xdr:row>57</xdr:row>
      <xdr:rowOff>55156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2019300" y="8726021"/>
          <a:ext cx="889000" cy="11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152984</xdr:rowOff>
    </xdr:from>
    <xdr:to>
      <xdr:col>15</xdr:col>
      <xdr:colOff>101600</xdr:colOff>
      <xdr:row>52</xdr:row>
      <xdr:rowOff>83134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2857500" y="88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74261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608795" y="89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41687</xdr:rowOff>
    </xdr:from>
    <xdr:to>
      <xdr:col>10</xdr:col>
      <xdr:colOff>114300</xdr:colOff>
      <xdr:row>57</xdr:row>
      <xdr:rowOff>55156</xdr:rowOff>
    </xdr:to>
    <xdr:cxnSp macro="">
      <xdr:nvCxnSpPr>
        <xdr:cNvPr id="134" name="直線コネクタ 133">
          <a:extLst>
            <a:ext uri="{FF2B5EF4-FFF2-40B4-BE49-F238E27FC236}">
              <a16:creationId xmlns:a16="http://schemas.microsoft.com/office/drawing/2014/main" id="{00000000-0008-0000-0700-000086000000}"/>
            </a:ext>
          </a:extLst>
        </xdr:cNvPr>
        <xdr:cNvCxnSpPr/>
      </xdr:nvCxnSpPr>
      <xdr:spPr>
        <a:xfrm>
          <a:off x="1130300" y="9471437"/>
          <a:ext cx="889000" cy="3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132867</xdr:rowOff>
    </xdr:from>
    <xdr:to>
      <xdr:col>10</xdr:col>
      <xdr:colOff>165100</xdr:colOff>
      <xdr:row>58</xdr:row>
      <xdr:rowOff>63017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968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54144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752111" y="99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146183</xdr:rowOff>
    </xdr:from>
    <xdr:to>
      <xdr:col>6</xdr:col>
      <xdr:colOff>38100</xdr:colOff>
      <xdr:row>58</xdr:row>
      <xdr:rowOff>76333</xdr:rowOff>
    </xdr:to>
    <xdr:sp macro="" textlink="">
      <xdr:nvSpPr>
        <xdr:cNvPr id="137" name="フローチャート: 判断 136">
          <a:extLst>
            <a:ext uri="{FF2B5EF4-FFF2-40B4-BE49-F238E27FC236}">
              <a16:creationId xmlns:a16="http://schemas.microsoft.com/office/drawing/2014/main" id="{00000000-0008-0000-0700-000089000000}"/>
            </a:ext>
          </a:extLst>
        </xdr:cNvPr>
        <xdr:cNvSpPr/>
      </xdr:nvSpPr>
      <xdr:spPr>
        <a:xfrm>
          <a:off x="1079500" y="991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67460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63111" y="100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57686</xdr:rowOff>
    </xdr:from>
    <xdr:to>
      <xdr:col>24</xdr:col>
      <xdr:colOff>114300</xdr:colOff>
      <xdr:row>56</xdr:row>
      <xdr:rowOff>159286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4584700" y="96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10713</xdr:rowOff>
    </xdr:from>
    <xdr:ext cx="534377" cy="259045"/>
    <xdr:sp macro="" textlink="">
      <xdr:nvSpPr>
        <xdr:cNvPr id="145" name="総務費該当値テキスト">
          <a:extLst>
            <a:ext uri="{FF2B5EF4-FFF2-40B4-BE49-F238E27FC236}">
              <a16:creationId xmlns:a16="http://schemas.microsoft.com/office/drawing/2014/main" id="{00000000-0008-0000-0700-000091000000}"/>
            </a:ext>
          </a:extLst>
        </xdr:cNvPr>
        <xdr:cNvSpPr txBox="1"/>
      </xdr:nvSpPr>
      <xdr:spPr>
        <a:xfrm>
          <a:off x="4686300" y="96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81966</xdr:rowOff>
    </xdr:from>
    <xdr:to>
      <xdr:col>20</xdr:col>
      <xdr:colOff>38100</xdr:colOff>
      <xdr:row>56</xdr:row>
      <xdr:rowOff>12116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3746500" y="95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28643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3497795" y="928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102721</xdr:rowOff>
    </xdr:from>
    <xdr:to>
      <xdr:col>15</xdr:col>
      <xdr:colOff>101600</xdr:colOff>
      <xdr:row>51</xdr:row>
      <xdr:rowOff>32871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2857500" y="8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49398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2608795" y="845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4356</xdr:rowOff>
    </xdr:from>
    <xdr:to>
      <xdr:col>10</xdr:col>
      <xdr:colOff>165100</xdr:colOff>
      <xdr:row>57</xdr:row>
      <xdr:rowOff>105956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968500" y="97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122483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1752111" y="95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162337</xdr:rowOff>
    </xdr:from>
    <xdr:to>
      <xdr:col>6</xdr:col>
      <xdr:colOff>38100</xdr:colOff>
      <xdr:row>55</xdr:row>
      <xdr:rowOff>92487</xdr:rowOff>
    </xdr:to>
    <xdr:sp macro="" textlink="">
      <xdr:nvSpPr>
        <xdr:cNvPr id="152" name="楕円 151">
          <a:extLst>
            <a:ext uri="{FF2B5EF4-FFF2-40B4-BE49-F238E27FC236}">
              <a16:creationId xmlns:a16="http://schemas.microsoft.com/office/drawing/2014/main" id="{00000000-0008-0000-0700-000098000000}"/>
            </a:ext>
          </a:extLst>
        </xdr:cNvPr>
        <xdr:cNvSpPr/>
      </xdr:nvSpPr>
      <xdr:spPr>
        <a:xfrm>
          <a:off x="1079500" y="94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109014</xdr:rowOff>
    </xdr:from>
    <xdr:ext cx="599010"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830795" y="91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7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9" name="民生費グラフ枠">
          <a:extLst>
            <a:ext uri="{FF2B5EF4-FFF2-40B4-BE49-F238E27FC236}">
              <a16:creationId xmlns:a16="http://schemas.microsoft.com/office/drawing/2014/main" id="{00000000-0008-0000-0700-0000B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62335</xdr:rowOff>
    </xdr:from>
    <xdr:to>
      <xdr:col>24</xdr:col>
      <xdr:colOff>62865</xdr:colOff>
      <xdr:row>77</xdr:row>
      <xdr:rowOff>118114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4633595" y="12235285"/>
          <a:ext cx="1270" cy="108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121941</xdr:rowOff>
    </xdr:from>
    <xdr:ext cx="599010" cy="259045"/>
    <xdr:sp macro="" textlink="">
      <xdr:nvSpPr>
        <xdr:cNvPr id="181" name="民生費最小値テキスト">
          <a:extLst>
            <a:ext uri="{FF2B5EF4-FFF2-40B4-BE49-F238E27FC236}">
              <a16:creationId xmlns:a16="http://schemas.microsoft.com/office/drawing/2014/main" id="{00000000-0008-0000-0700-0000B5000000}"/>
            </a:ext>
          </a:extLst>
        </xdr:cNvPr>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118114</xdr:rowOff>
    </xdr:from>
    <xdr:to>
      <xdr:col>24</xdr:col>
      <xdr:colOff>152400</xdr:colOff>
      <xdr:row>77</xdr:row>
      <xdr:rowOff>118114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331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9012</xdr:rowOff>
    </xdr:from>
    <xdr:ext cx="599010" cy="259045"/>
    <xdr:sp macro="" textlink="">
      <xdr:nvSpPr>
        <xdr:cNvPr id="183" name="民生費最大値テキスト">
          <a:extLst>
            <a:ext uri="{FF2B5EF4-FFF2-40B4-BE49-F238E27FC236}">
              <a16:creationId xmlns:a16="http://schemas.microsoft.com/office/drawing/2014/main" id="{00000000-0008-0000-0700-0000B7000000}"/>
            </a:ext>
          </a:extLst>
        </xdr:cNvPr>
        <xdr:cNvSpPr txBox="1"/>
      </xdr:nvSpPr>
      <xdr:spPr>
        <a:xfrm>
          <a:off x="4686300" y="120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62335</xdr:rowOff>
    </xdr:from>
    <xdr:to>
      <xdr:col>24</xdr:col>
      <xdr:colOff>152400</xdr:colOff>
      <xdr:row>71</xdr:row>
      <xdr:rowOff>62335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4546600" y="1223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45582</xdr:rowOff>
    </xdr:from>
    <xdr:to>
      <xdr:col>24</xdr:col>
      <xdr:colOff>63500</xdr:colOff>
      <xdr:row>72</xdr:row>
      <xdr:rowOff>104594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3797300" y="12218532"/>
          <a:ext cx="838200" cy="2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143614</xdr:rowOff>
    </xdr:from>
    <xdr:ext cx="599010" cy="259045"/>
    <xdr:sp macro="" textlink="">
      <xdr:nvSpPr>
        <xdr:cNvPr id="186" name="民生費平均値テキスト">
          <a:extLst>
            <a:ext uri="{FF2B5EF4-FFF2-40B4-BE49-F238E27FC236}">
              <a16:creationId xmlns:a16="http://schemas.microsoft.com/office/drawing/2014/main" id="{00000000-0008-0000-0700-0000BA000000}"/>
            </a:ext>
          </a:extLst>
        </xdr:cNvPr>
        <xdr:cNvSpPr txBox="1"/>
      </xdr:nvSpPr>
      <xdr:spPr>
        <a:xfrm>
          <a:off x="4686300" y="1265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165187</xdr:rowOff>
    </xdr:from>
    <xdr:to>
      <xdr:col>24</xdr:col>
      <xdr:colOff>114300</xdr:colOff>
      <xdr:row>74</xdr:row>
      <xdr:rowOff>95337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4584700" y="126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45582</xdr:rowOff>
    </xdr:from>
    <xdr:to>
      <xdr:col>19</xdr:col>
      <xdr:colOff>177800</xdr:colOff>
      <xdr:row>75</xdr:row>
      <xdr:rowOff>56097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908300" y="12218532"/>
          <a:ext cx="889000" cy="69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88181</xdr:rowOff>
    </xdr:from>
    <xdr:to>
      <xdr:col>20</xdr:col>
      <xdr:colOff>38100</xdr:colOff>
      <xdr:row>73</xdr:row>
      <xdr:rowOff>18331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37465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497795" y="125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56097</xdr:rowOff>
    </xdr:from>
    <xdr:to>
      <xdr:col>15</xdr:col>
      <xdr:colOff>50800</xdr:colOff>
      <xdr:row>76</xdr:row>
      <xdr:rowOff>99499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2019300" y="12914847"/>
          <a:ext cx="889000" cy="2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52749</xdr:rowOff>
    </xdr:from>
    <xdr:to>
      <xdr:col>15</xdr:col>
      <xdr:colOff>101600</xdr:colOff>
      <xdr:row>77</xdr:row>
      <xdr:rowOff>154349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2857500" y="132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145476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08795" y="1334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99499</xdr:rowOff>
    </xdr:from>
    <xdr:to>
      <xdr:col>10</xdr:col>
      <xdr:colOff>114300</xdr:colOff>
      <xdr:row>77</xdr:row>
      <xdr:rowOff>108251</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flipV="1">
          <a:off x="1130300" y="13129699"/>
          <a:ext cx="889000" cy="1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56766</xdr:rowOff>
    </xdr:from>
    <xdr:to>
      <xdr:col>10</xdr:col>
      <xdr:colOff>165100</xdr:colOff>
      <xdr:row>78</xdr:row>
      <xdr:rowOff>158366</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968500" y="1342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149493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52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67739</xdr:rowOff>
    </xdr:from>
    <xdr:to>
      <xdr:col>6</xdr:col>
      <xdr:colOff>38100</xdr:colOff>
      <xdr:row>79</xdr:row>
      <xdr:rowOff>169339</xdr:rowOff>
    </xdr:to>
    <xdr:sp macro="" textlink="">
      <xdr:nvSpPr>
        <xdr:cNvPr id="197" name="フローチャート: 判断 196">
          <a:extLst>
            <a:ext uri="{FF2B5EF4-FFF2-40B4-BE49-F238E27FC236}">
              <a16:creationId xmlns:a16="http://schemas.microsoft.com/office/drawing/2014/main" id="{00000000-0008-0000-0700-0000C5000000}"/>
            </a:ext>
          </a:extLst>
        </xdr:cNvPr>
        <xdr:cNvSpPr/>
      </xdr:nvSpPr>
      <xdr:spPr>
        <a:xfrm>
          <a:off x="1079500" y="13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160466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7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53794</xdr:rowOff>
    </xdr:from>
    <xdr:to>
      <xdr:col>24</xdr:col>
      <xdr:colOff>114300</xdr:colOff>
      <xdr:row>72</xdr:row>
      <xdr:rowOff>155394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4584700" y="123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76671</xdr:rowOff>
    </xdr:from>
    <xdr:ext cx="599010" cy="259045"/>
    <xdr:sp macro="" textlink="">
      <xdr:nvSpPr>
        <xdr:cNvPr id="205" name="民生費該当値テキスト">
          <a:extLst>
            <a:ext uri="{FF2B5EF4-FFF2-40B4-BE49-F238E27FC236}">
              <a16:creationId xmlns:a16="http://schemas.microsoft.com/office/drawing/2014/main" id="{00000000-0008-0000-0700-0000CD000000}"/>
            </a:ext>
          </a:extLst>
        </xdr:cNvPr>
        <xdr:cNvSpPr txBox="1"/>
      </xdr:nvSpPr>
      <xdr:spPr>
        <a:xfrm>
          <a:off x="4686300" y="1224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166232</xdr:rowOff>
    </xdr:from>
    <xdr:to>
      <xdr:col>20</xdr:col>
      <xdr:colOff>38100</xdr:colOff>
      <xdr:row>71</xdr:row>
      <xdr:rowOff>96382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3746500" y="121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112909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3497795" y="1194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5297</xdr:rowOff>
    </xdr:from>
    <xdr:to>
      <xdr:col>15</xdr:col>
      <xdr:colOff>101600</xdr:colOff>
      <xdr:row>75</xdr:row>
      <xdr:rowOff>106897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2857500" y="128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123424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608795" y="1263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48699</xdr:rowOff>
    </xdr:from>
    <xdr:to>
      <xdr:col>10</xdr:col>
      <xdr:colOff>165100</xdr:colOff>
      <xdr:row>76</xdr:row>
      <xdr:rowOff>150299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968500" y="13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166826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1719795" y="1285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57451</xdr:rowOff>
    </xdr:from>
    <xdr:to>
      <xdr:col>6</xdr:col>
      <xdr:colOff>38100</xdr:colOff>
      <xdr:row>77</xdr:row>
      <xdr:rowOff>159051</xdr:rowOff>
    </xdr:to>
    <xdr:sp macro="" textlink="">
      <xdr:nvSpPr>
        <xdr:cNvPr id="212" name="楕円 211">
          <a:extLst>
            <a:ext uri="{FF2B5EF4-FFF2-40B4-BE49-F238E27FC236}">
              <a16:creationId xmlns:a16="http://schemas.microsoft.com/office/drawing/2014/main" id="{00000000-0008-0000-0700-0000D4000000}"/>
            </a:ext>
          </a:extLst>
        </xdr:cNvPr>
        <xdr:cNvSpPr/>
      </xdr:nvSpPr>
      <xdr:spPr>
        <a:xfrm>
          <a:off x="1079500" y="132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4128</xdr:rowOff>
    </xdr:from>
    <xdr:ext cx="599010"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830795" y="1303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20" name="正方形/長方形 219">
          <a:extLst>
            <a:ext uri="{FF2B5EF4-FFF2-40B4-BE49-F238E27FC236}">
              <a16:creationId xmlns:a16="http://schemas.microsoft.com/office/drawing/2014/main" id="{00000000-0008-0000-0700-0000D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1" name="正方形/長方形 220">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125222</xdr:rowOff>
    </xdr:from>
    <xdr:to>
      <xdr:col>24</xdr:col>
      <xdr:colOff>62865</xdr:colOff>
      <xdr:row>98</xdr:row>
      <xdr:rowOff>157226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384272"/>
          <a:ext cx="1270" cy="157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161053</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157226</xdr:rowOff>
    </xdr:from>
    <xdr:to>
      <xdr:col>24</xdr:col>
      <xdr:colOff>152400</xdr:colOff>
      <xdr:row>98</xdr:row>
      <xdr:rowOff>157226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71899</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1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125222</xdr:rowOff>
    </xdr:from>
    <xdr:to>
      <xdr:col>24</xdr:col>
      <xdr:colOff>152400</xdr:colOff>
      <xdr:row>89</xdr:row>
      <xdr:rowOff>125222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38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134365</xdr:rowOff>
    </xdr:from>
    <xdr:to>
      <xdr:col>24</xdr:col>
      <xdr:colOff>63500</xdr:colOff>
      <xdr:row>93</xdr:row>
      <xdr:rowOff>156159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079215"/>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133050</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4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154623</xdr:rowOff>
    </xdr:from>
    <xdr:to>
      <xdr:col>24</xdr:col>
      <xdr:colOff>114300</xdr:colOff>
      <xdr:row>95</xdr:row>
      <xdr:rowOff>84773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100800</xdr:rowOff>
    </xdr:from>
    <xdr:to>
      <xdr:col>19</xdr:col>
      <xdr:colOff>177800</xdr:colOff>
      <xdr:row>93</xdr:row>
      <xdr:rowOff>156159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045650"/>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51639</xdr:rowOff>
    </xdr:from>
    <xdr:to>
      <xdr:col>20</xdr:col>
      <xdr:colOff>38100</xdr:colOff>
      <xdr:row>94</xdr:row>
      <xdr:rowOff>153239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16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144366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8522</xdr:rowOff>
    </xdr:from>
    <xdr:to>
      <xdr:col>15</xdr:col>
      <xdr:colOff>50800</xdr:colOff>
      <xdr:row>93</xdr:row>
      <xdr:rowOff>100800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5610472"/>
          <a:ext cx="8890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165519</xdr:rowOff>
    </xdr:from>
    <xdr:to>
      <xdr:col>15</xdr:col>
      <xdr:colOff>101600</xdr:colOff>
      <xdr:row>96</xdr:row>
      <xdr:rowOff>95669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5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86796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8522</xdr:rowOff>
    </xdr:from>
    <xdr:to>
      <xdr:col>10</xdr:col>
      <xdr:colOff>114300</xdr:colOff>
      <xdr:row>91</xdr:row>
      <xdr:rowOff>155626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5610472"/>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21006</xdr:rowOff>
    </xdr:from>
    <xdr:to>
      <xdr:col>10</xdr:col>
      <xdr:colOff>165100</xdr:colOff>
      <xdr:row>97</xdr:row>
      <xdr:rowOff>122606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113733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35750</xdr:rowOff>
    </xdr:from>
    <xdr:to>
      <xdr:col>6</xdr:col>
      <xdr:colOff>38100</xdr:colOff>
      <xdr:row>97</xdr:row>
      <xdr:rowOff>137350</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6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128477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83565</xdr:rowOff>
    </xdr:from>
    <xdr:to>
      <xdr:col>24</xdr:col>
      <xdr:colOff>114300</xdr:colOff>
      <xdr:row>94</xdr:row>
      <xdr:rowOff>13715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0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106442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58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105359</xdr:rowOff>
    </xdr:from>
    <xdr:to>
      <xdr:col>20</xdr:col>
      <xdr:colOff>38100</xdr:colOff>
      <xdr:row>94</xdr:row>
      <xdr:rowOff>35509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0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52036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8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50000</xdr:rowOff>
    </xdr:from>
    <xdr:to>
      <xdr:col>15</xdr:col>
      <xdr:colOff>101600</xdr:colOff>
      <xdr:row>93</xdr:row>
      <xdr:rowOff>151600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59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168127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7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129172</xdr:rowOff>
    </xdr:from>
    <xdr:to>
      <xdr:col>10</xdr:col>
      <xdr:colOff>165100</xdr:colOff>
      <xdr:row>91</xdr:row>
      <xdr:rowOff>59322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55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75849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53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104826</xdr:rowOff>
    </xdr:from>
    <xdr:to>
      <xdr:col>6</xdr:col>
      <xdr:colOff>38100</xdr:colOff>
      <xdr:row>92</xdr:row>
      <xdr:rowOff>34976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57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51503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54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35742</xdr:rowOff>
    </xdr:from>
    <xdr:to>
      <xdr:col>55</xdr:col>
      <xdr:colOff>0</xdr:colOff>
      <xdr:row>35</xdr:row>
      <xdr:rowOff>30299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5693592"/>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52631</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053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35742</xdr:rowOff>
    </xdr:from>
    <xdr:to>
      <xdr:col>50</xdr:col>
      <xdr:colOff>114300</xdr:colOff>
      <xdr:row>35</xdr:row>
      <xdr:rowOff>36830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5693592"/>
          <a:ext cx="889000" cy="34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117946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1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70031</xdr:rowOff>
    </xdr:from>
    <xdr:to>
      <xdr:col>45</xdr:col>
      <xdr:colOff>177800</xdr:colOff>
      <xdr:row>35</xdr:row>
      <xdr:rowOff>36830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5899331"/>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74204</xdr:rowOff>
    </xdr:from>
    <xdr:to>
      <xdr:col>46</xdr:col>
      <xdr:colOff>38100</xdr:colOff>
      <xdr:row>32</xdr:row>
      <xdr:rowOff>4354</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53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20881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1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70031</xdr:rowOff>
    </xdr:from>
    <xdr:to>
      <xdr:col>41</xdr:col>
      <xdr:colOff>50800</xdr:colOff>
      <xdr:row>34</xdr:row>
      <xdr:rowOff>84183</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589933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30</xdr:row>
      <xdr:rowOff>106317</xdr:rowOff>
    </xdr:from>
    <xdr:to>
      <xdr:col>41</xdr:col>
      <xdr:colOff>101600</xdr:colOff>
      <xdr:row>31</xdr:row>
      <xdr:rowOff>36467</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524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52994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0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24674</xdr:rowOff>
    </xdr:from>
    <xdr:to>
      <xdr:col>36</xdr:col>
      <xdr:colOff>165100</xdr:colOff>
      <xdr:row>30</xdr:row>
      <xdr:rowOff>126274</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516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142801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494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150949</xdr:rowOff>
    </xdr:from>
    <xdr:to>
      <xdr:col>55</xdr:col>
      <xdr:colOff>50800</xdr:colOff>
      <xdr:row>35</xdr:row>
      <xdr:rowOff>81099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598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2376</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583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156392</xdr:rowOff>
    </xdr:from>
    <xdr:to>
      <xdr:col>50</xdr:col>
      <xdr:colOff>165100</xdr:colOff>
      <xdr:row>33</xdr:row>
      <xdr:rowOff>86542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56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103069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04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157480</xdr:rowOff>
    </xdr:from>
    <xdr:to>
      <xdr:col>46</xdr:col>
      <xdr:colOff>38100</xdr:colOff>
      <xdr:row>35</xdr:row>
      <xdr:rowOff>87630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78757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07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19231</xdr:rowOff>
    </xdr:from>
    <xdr:to>
      <xdr:col>41</xdr:col>
      <xdr:colOff>101600</xdr:colOff>
      <xdr:row>34</xdr:row>
      <xdr:rowOff>120831</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111958</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5941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33383</xdr:rowOff>
    </xdr:from>
    <xdr:to>
      <xdr:col>36</xdr:col>
      <xdr:colOff>165100</xdr:colOff>
      <xdr:row>34</xdr:row>
      <xdr:rowOff>134983</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126110</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5955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53099</xdr:rowOff>
    </xdr:from>
    <xdr:to>
      <xdr:col>55</xdr:col>
      <xdr:colOff>0</xdr:colOff>
      <xdr:row>55</xdr:row>
      <xdr:rowOff>72454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9639300" y="9482849"/>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64431</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494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53099</xdr:rowOff>
    </xdr:from>
    <xdr:to>
      <xdr:col>50</xdr:col>
      <xdr:colOff>114300</xdr:colOff>
      <xdr:row>56</xdr:row>
      <xdr:rowOff>136081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482849"/>
          <a:ext cx="889000" cy="2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81064</xdr:rowOff>
    </xdr:from>
    <xdr:to>
      <xdr:col>45</xdr:col>
      <xdr:colOff>177800</xdr:colOff>
      <xdr:row>56</xdr:row>
      <xdr:rowOff>136081</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7861300" y="9682264"/>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61620</xdr:rowOff>
    </xdr:from>
    <xdr:to>
      <xdr:col>46</xdr:col>
      <xdr:colOff>38100</xdr:colOff>
      <xdr:row>58</xdr:row>
      <xdr:rowOff>163220</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100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154347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0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81064</xdr:rowOff>
    </xdr:from>
    <xdr:to>
      <xdr:col>41</xdr:col>
      <xdr:colOff>50800</xdr:colOff>
      <xdr:row>57</xdr:row>
      <xdr:rowOff>72416</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6972300" y="9682264"/>
          <a:ext cx="889000" cy="1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29388</xdr:rowOff>
    </xdr:from>
    <xdr:to>
      <xdr:col>41</xdr:col>
      <xdr:colOff>101600</xdr:colOff>
      <xdr:row>58</xdr:row>
      <xdr:rowOff>130988</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9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122115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59068</xdr:rowOff>
    </xdr:from>
    <xdr:to>
      <xdr:col>36</xdr:col>
      <xdr:colOff>165100</xdr:colOff>
      <xdr:row>58</xdr:row>
      <xdr:rowOff>160668</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1000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151795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21654</xdr:rowOff>
    </xdr:from>
    <xdr:to>
      <xdr:col>55</xdr:col>
      <xdr:colOff>50800</xdr:colOff>
      <xdr:row>55</xdr:row>
      <xdr:rowOff>123254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4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44531</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3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2299</xdr:rowOff>
    </xdr:from>
    <xdr:to>
      <xdr:col>50</xdr:col>
      <xdr:colOff>165100</xdr:colOff>
      <xdr:row>55</xdr:row>
      <xdr:rowOff>103899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4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120426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2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85281</xdr:rowOff>
    </xdr:from>
    <xdr:to>
      <xdr:col>46</xdr:col>
      <xdr:colOff>38100</xdr:colOff>
      <xdr:row>57</xdr:row>
      <xdr:rowOff>15431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6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31958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4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30264</xdr:rowOff>
    </xdr:from>
    <xdr:to>
      <xdr:col>41</xdr:col>
      <xdr:colOff>101600</xdr:colOff>
      <xdr:row>56</xdr:row>
      <xdr:rowOff>131864</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148391</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21616</xdr:rowOff>
    </xdr:from>
    <xdr:to>
      <xdr:col>36</xdr:col>
      <xdr:colOff>165100</xdr:colOff>
      <xdr:row>57</xdr:row>
      <xdr:rowOff>123216</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7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139743</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5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a:extLst>
            <a:ext uri="{FF2B5EF4-FFF2-40B4-BE49-F238E27FC236}">
              <a16:creationId xmlns:a16="http://schemas.microsoft.com/office/drawing/2014/main" id="{00000000-0008-0000-07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23846</xdr:rowOff>
    </xdr:from>
    <xdr:to>
      <xdr:col>54</xdr:col>
      <xdr:colOff>189865</xdr:colOff>
      <xdr:row>76</xdr:row>
      <xdr:rowOff>31252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0475595" y="12368246"/>
          <a:ext cx="1270" cy="69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35079</xdr:rowOff>
    </xdr:from>
    <xdr:ext cx="469744" cy="259045"/>
    <xdr:sp macro="" textlink="">
      <xdr:nvSpPr>
        <xdr:cNvPr id="411" name="商工費最小値テキスト">
          <a:extLst>
            <a:ext uri="{FF2B5EF4-FFF2-40B4-BE49-F238E27FC236}">
              <a16:creationId xmlns:a16="http://schemas.microsoft.com/office/drawing/2014/main" id="{00000000-0008-0000-0700-00009B010000}"/>
            </a:ext>
          </a:extLst>
        </xdr:cNvPr>
        <xdr:cNvSpPr txBox="1"/>
      </xdr:nvSpPr>
      <xdr:spPr>
        <a:xfrm>
          <a:off x="10528300" y="1306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31252</xdr:rowOff>
    </xdr:from>
    <xdr:to>
      <xdr:col>55</xdr:col>
      <xdr:colOff>88900</xdr:colOff>
      <xdr:row>76</xdr:row>
      <xdr:rowOff>31252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306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141973</xdr:rowOff>
    </xdr:from>
    <xdr:ext cx="534377" cy="259045"/>
    <xdr:sp macro="" textlink="">
      <xdr:nvSpPr>
        <xdr:cNvPr id="413" name="商工費最大値テキスト">
          <a:extLst>
            <a:ext uri="{FF2B5EF4-FFF2-40B4-BE49-F238E27FC236}">
              <a16:creationId xmlns:a16="http://schemas.microsoft.com/office/drawing/2014/main" id="{00000000-0008-0000-0700-00009D010000}"/>
            </a:ext>
          </a:extLst>
        </xdr:cNvPr>
        <xdr:cNvSpPr txBox="1"/>
      </xdr:nvSpPr>
      <xdr:spPr>
        <a:xfrm>
          <a:off x="10528300" y="121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23846</xdr:rowOff>
    </xdr:from>
    <xdr:to>
      <xdr:col>55</xdr:col>
      <xdr:colOff>88900</xdr:colOff>
      <xdr:row>72</xdr:row>
      <xdr:rowOff>23846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236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44283</xdr:rowOff>
    </xdr:from>
    <xdr:to>
      <xdr:col>55</xdr:col>
      <xdr:colOff>0</xdr:colOff>
      <xdr:row>75</xdr:row>
      <xdr:rowOff>171109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9639300" y="12903033"/>
          <a:ext cx="838200" cy="1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151691</xdr:rowOff>
    </xdr:from>
    <xdr:ext cx="534377" cy="259045"/>
    <xdr:sp macro="" textlink="">
      <xdr:nvSpPr>
        <xdr:cNvPr id="416" name="商工費平均値テキスト">
          <a:extLst>
            <a:ext uri="{FF2B5EF4-FFF2-40B4-BE49-F238E27FC236}">
              <a16:creationId xmlns:a16="http://schemas.microsoft.com/office/drawing/2014/main" id="{00000000-0008-0000-0700-0000A0010000}"/>
            </a:ext>
          </a:extLst>
        </xdr:cNvPr>
        <xdr:cNvSpPr txBox="1"/>
      </xdr:nvSpPr>
      <xdr:spPr>
        <a:xfrm>
          <a:off x="10528300" y="12496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128814</xdr:rowOff>
    </xdr:from>
    <xdr:to>
      <xdr:col>55</xdr:col>
      <xdr:colOff>50800</xdr:colOff>
      <xdr:row>74</xdr:row>
      <xdr:rowOff>58964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10426700" y="1264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171109</xdr:rowOff>
    </xdr:from>
    <xdr:to>
      <xdr:col>50</xdr:col>
      <xdr:colOff>114300</xdr:colOff>
      <xdr:row>76</xdr:row>
      <xdr:rowOff>75600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8750300" y="13029859"/>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100878</xdr:rowOff>
    </xdr:from>
    <xdr:to>
      <xdr:col>50</xdr:col>
      <xdr:colOff>165100</xdr:colOff>
      <xdr:row>74</xdr:row>
      <xdr:rowOff>31028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9588500" y="1261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47555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3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75600</xdr:rowOff>
    </xdr:from>
    <xdr:to>
      <xdr:col>45</xdr:col>
      <xdr:colOff>177800</xdr:colOff>
      <xdr:row>77</xdr:row>
      <xdr:rowOff>88356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7861300" y="13105800"/>
          <a:ext cx="889000" cy="18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84740</xdr:rowOff>
    </xdr:from>
    <xdr:to>
      <xdr:col>46</xdr:col>
      <xdr:colOff>38100</xdr:colOff>
      <xdr:row>74</xdr:row>
      <xdr:rowOff>14890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8699500" y="126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31417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3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88356</xdr:rowOff>
    </xdr:from>
    <xdr:to>
      <xdr:col>41</xdr:col>
      <xdr:colOff>50800</xdr:colOff>
      <xdr:row>77</xdr:row>
      <xdr:rowOff>107742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6972300" y="13290006"/>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44003</xdr:rowOff>
    </xdr:from>
    <xdr:to>
      <xdr:col>41</xdr:col>
      <xdr:colOff>101600</xdr:colOff>
      <xdr:row>75</xdr:row>
      <xdr:rowOff>145603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7810500" y="1290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162130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6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74224</xdr:rowOff>
    </xdr:from>
    <xdr:to>
      <xdr:col>36</xdr:col>
      <xdr:colOff>165100</xdr:colOff>
      <xdr:row>76</xdr:row>
      <xdr:rowOff>4375</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6921500" y="129329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20901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7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164933</xdr:rowOff>
    </xdr:from>
    <xdr:to>
      <xdr:col>55</xdr:col>
      <xdr:colOff>50800</xdr:colOff>
      <xdr:row>75</xdr:row>
      <xdr:rowOff>95083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10426700" y="12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143360</xdr:rowOff>
    </xdr:from>
    <xdr:ext cx="534377" cy="259045"/>
    <xdr:sp macro="" textlink="">
      <xdr:nvSpPr>
        <xdr:cNvPr id="435" name="商工費該当値テキスト">
          <a:extLst>
            <a:ext uri="{FF2B5EF4-FFF2-40B4-BE49-F238E27FC236}">
              <a16:creationId xmlns:a16="http://schemas.microsoft.com/office/drawing/2014/main" id="{00000000-0008-0000-0700-0000B3010000}"/>
            </a:ext>
          </a:extLst>
        </xdr:cNvPr>
        <xdr:cNvSpPr txBox="1"/>
      </xdr:nvSpPr>
      <xdr:spPr>
        <a:xfrm>
          <a:off x="10528300" y="1283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120310</xdr:rowOff>
    </xdr:from>
    <xdr:to>
      <xdr:col>50</xdr:col>
      <xdr:colOff>165100</xdr:colOff>
      <xdr:row>76</xdr:row>
      <xdr:rowOff>50459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9588500" y="12979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41586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9372111" y="130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24800</xdr:rowOff>
    </xdr:from>
    <xdr:to>
      <xdr:col>46</xdr:col>
      <xdr:colOff>38100</xdr:colOff>
      <xdr:row>76</xdr:row>
      <xdr:rowOff>126400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8699500" y="130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117527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8515428" y="1314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37556</xdr:rowOff>
    </xdr:from>
    <xdr:to>
      <xdr:col>41</xdr:col>
      <xdr:colOff>101600</xdr:colOff>
      <xdr:row>77</xdr:row>
      <xdr:rowOff>139156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7810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130283</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7626428"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56942</xdr:rowOff>
    </xdr:from>
    <xdr:to>
      <xdr:col>36</xdr:col>
      <xdr:colOff>165100</xdr:colOff>
      <xdr:row>77</xdr:row>
      <xdr:rowOff>158542</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6921500" y="132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149669</xdr:rowOff>
    </xdr:from>
    <xdr:ext cx="469744"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737428" y="133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30612</xdr:rowOff>
    </xdr:from>
    <xdr:to>
      <xdr:col>54</xdr:col>
      <xdr:colOff>189865</xdr:colOff>
      <xdr:row>97</xdr:row>
      <xdr:rowOff>80401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632562"/>
          <a:ext cx="1270" cy="107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84228</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80401</xdr:rowOff>
    </xdr:from>
    <xdr:to>
      <xdr:col>55</xdr:col>
      <xdr:colOff>88900</xdr:colOff>
      <xdr:row>97</xdr:row>
      <xdr:rowOff>80401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671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148739</xdr:rowOff>
    </xdr:from>
    <xdr:ext cx="534377"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30612</xdr:rowOff>
    </xdr:from>
    <xdr:to>
      <xdr:col>55</xdr:col>
      <xdr:colOff>88900</xdr:colOff>
      <xdr:row>91</xdr:row>
      <xdr:rowOff>30612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6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136317</xdr:rowOff>
    </xdr:from>
    <xdr:to>
      <xdr:col>55</xdr:col>
      <xdr:colOff>0</xdr:colOff>
      <xdr:row>96</xdr:row>
      <xdr:rowOff>56855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6424067"/>
          <a:ext cx="838200" cy="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136923</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5910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114046</xdr:rowOff>
    </xdr:from>
    <xdr:to>
      <xdr:col>55</xdr:col>
      <xdr:colOff>50800</xdr:colOff>
      <xdr:row>94</xdr:row>
      <xdr:rowOff>44196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05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56855</xdr:rowOff>
    </xdr:from>
    <xdr:to>
      <xdr:col>50</xdr:col>
      <xdr:colOff>114300</xdr:colOff>
      <xdr:row>97</xdr:row>
      <xdr:rowOff>42819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8750300" y="16516055"/>
          <a:ext cx="889000" cy="15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85562</xdr:rowOff>
    </xdr:from>
    <xdr:to>
      <xdr:col>50</xdr:col>
      <xdr:colOff>165100</xdr:colOff>
      <xdr:row>94</xdr:row>
      <xdr:rowOff>15712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32239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5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171017</xdr:rowOff>
    </xdr:from>
    <xdr:to>
      <xdr:col>45</xdr:col>
      <xdr:colOff>177800</xdr:colOff>
      <xdr:row>97</xdr:row>
      <xdr:rowOff>42819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7861300" y="16630217"/>
          <a:ext cx="8890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91</xdr:row>
      <xdr:rowOff>154966</xdr:rowOff>
    </xdr:from>
    <xdr:to>
      <xdr:col>46</xdr:col>
      <xdr:colOff>38100</xdr:colOff>
      <xdr:row>92</xdr:row>
      <xdr:rowOff>85116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575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101643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55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171017</xdr:rowOff>
    </xdr:from>
    <xdr:to>
      <xdr:col>41</xdr:col>
      <xdr:colOff>50800</xdr:colOff>
      <xdr:row>97</xdr:row>
      <xdr:rowOff>108427</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972300" y="16630217"/>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20824</xdr:rowOff>
    </xdr:from>
    <xdr:to>
      <xdr:col>41</xdr:col>
      <xdr:colOff>101600</xdr:colOff>
      <xdr:row>92</xdr:row>
      <xdr:rowOff>122424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579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138951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5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40483</xdr:rowOff>
    </xdr:from>
    <xdr:to>
      <xdr:col>36</xdr:col>
      <xdr:colOff>165100</xdr:colOff>
      <xdr:row>92</xdr:row>
      <xdr:rowOff>142083</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581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158610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5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85517</xdr:rowOff>
    </xdr:from>
    <xdr:to>
      <xdr:col>55</xdr:col>
      <xdr:colOff>50800</xdr:colOff>
      <xdr:row>96</xdr:row>
      <xdr:rowOff>15667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3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63944</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3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6055</xdr:rowOff>
    </xdr:from>
    <xdr:to>
      <xdr:col>50</xdr:col>
      <xdr:colOff>165100</xdr:colOff>
      <xdr:row>96</xdr:row>
      <xdr:rowOff>107655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4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98782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655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163469</xdr:rowOff>
    </xdr:from>
    <xdr:to>
      <xdr:col>46</xdr:col>
      <xdr:colOff>38100</xdr:colOff>
      <xdr:row>97</xdr:row>
      <xdr:rowOff>93619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84746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67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120217</xdr:rowOff>
    </xdr:from>
    <xdr:to>
      <xdr:col>41</xdr:col>
      <xdr:colOff>101600</xdr:colOff>
      <xdr:row>97</xdr:row>
      <xdr:rowOff>50367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41494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57627</xdr:rowOff>
    </xdr:from>
    <xdr:to>
      <xdr:col>36</xdr:col>
      <xdr:colOff>165100</xdr:colOff>
      <xdr:row>97</xdr:row>
      <xdr:rowOff>159227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6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150354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67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158369</xdr:rowOff>
    </xdr:from>
    <xdr:to>
      <xdr:col>85</xdr:col>
      <xdr:colOff>126364</xdr:colOff>
      <xdr:row>38</xdr:row>
      <xdr:rowOff>23685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01869"/>
          <a:ext cx="1269" cy="123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27512</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23685</xdr:rowOff>
    </xdr:from>
    <xdr:to>
      <xdr:col>86</xdr:col>
      <xdr:colOff>25400</xdr:colOff>
      <xdr:row>38</xdr:row>
      <xdr:rowOff>23685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53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105046</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0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158369</xdr:rowOff>
    </xdr:from>
    <xdr:to>
      <xdr:col>86</xdr:col>
      <xdr:colOff>25400</xdr:colOff>
      <xdr:row>30</xdr:row>
      <xdr:rowOff>158369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0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86741</xdr:rowOff>
    </xdr:from>
    <xdr:to>
      <xdr:col>85</xdr:col>
      <xdr:colOff>127000</xdr:colOff>
      <xdr:row>33</xdr:row>
      <xdr:rowOff>67501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5481300" y="5573141"/>
          <a:ext cx="838200" cy="1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23703</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585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45276</xdr:rowOff>
    </xdr:from>
    <xdr:to>
      <xdr:col>85</xdr:col>
      <xdr:colOff>177800</xdr:colOff>
      <xdr:row>34</xdr:row>
      <xdr:rowOff>146876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58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67501</xdr:rowOff>
    </xdr:from>
    <xdr:to>
      <xdr:col>81</xdr:col>
      <xdr:colOff>50800</xdr:colOff>
      <xdr:row>34</xdr:row>
      <xdr:rowOff>3683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4592300" y="5725351"/>
          <a:ext cx="889000" cy="1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80709</xdr:rowOff>
    </xdr:from>
    <xdr:to>
      <xdr:col>81</xdr:col>
      <xdr:colOff>101600</xdr:colOff>
      <xdr:row>34</xdr:row>
      <xdr:rowOff>10859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573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3683</xdr:rowOff>
    </xdr:from>
    <xdr:to>
      <xdr:col>76</xdr:col>
      <xdr:colOff>114300</xdr:colOff>
      <xdr:row>34</xdr:row>
      <xdr:rowOff>57214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5832983"/>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117284</xdr:rowOff>
    </xdr:from>
    <xdr:to>
      <xdr:col>76</xdr:col>
      <xdr:colOff>165100</xdr:colOff>
      <xdr:row>36</xdr:row>
      <xdr:rowOff>47434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11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57214</xdr:rowOff>
    </xdr:from>
    <xdr:to>
      <xdr:col>71</xdr:col>
      <xdr:colOff>177800</xdr:colOff>
      <xdr:row>35</xdr:row>
      <xdr:rowOff>20257</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588651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168339</xdr:rowOff>
    </xdr:from>
    <xdr:to>
      <xdr:col>72</xdr:col>
      <xdr:colOff>38100</xdr:colOff>
      <xdr:row>36</xdr:row>
      <xdr:rowOff>98489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16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130620</xdr:rowOff>
    </xdr:from>
    <xdr:to>
      <xdr:col>67</xdr:col>
      <xdr:colOff>101600</xdr:colOff>
      <xdr:row>37</xdr:row>
      <xdr:rowOff>60770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30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35941</xdr:rowOff>
    </xdr:from>
    <xdr:to>
      <xdr:col>85</xdr:col>
      <xdr:colOff>177800</xdr:colOff>
      <xdr:row>32</xdr:row>
      <xdr:rowOff>137541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552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58818</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37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16701</xdr:rowOff>
    </xdr:from>
    <xdr:to>
      <xdr:col>81</xdr:col>
      <xdr:colOff>101600</xdr:colOff>
      <xdr:row>33</xdr:row>
      <xdr:rowOff>118301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56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134828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4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124333</xdr:rowOff>
    </xdr:from>
    <xdr:to>
      <xdr:col>76</xdr:col>
      <xdr:colOff>165100</xdr:colOff>
      <xdr:row>34</xdr:row>
      <xdr:rowOff>54483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71010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5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6414</xdr:rowOff>
    </xdr:from>
    <xdr:to>
      <xdr:col>72</xdr:col>
      <xdr:colOff>38100</xdr:colOff>
      <xdr:row>34</xdr:row>
      <xdr:rowOff>108014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5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124541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56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140907</xdr:rowOff>
    </xdr:from>
    <xdr:to>
      <xdr:col>67</xdr:col>
      <xdr:colOff>101600</xdr:colOff>
      <xdr:row>35</xdr:row>
      <xdr:rowOff>71057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59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87584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5283</xdr:rowOff>
    </xdr:from>
    <xdr:to>
      <xdr:col>85</xdr:col>
      <xdr:colOff>126364</xdr:colOff>
      <xdr:row>56</xdr:row>
      <xdr:rowOff>15067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9233"/>
          <a:ext cx="1269" cy="867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18894</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62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15067</xdr:rowOff>
    </xdr:from>
    <xdr:to>
      <xdr:col>86</xdr:col>
      <xdr:colOff>25400</xdr:colOff>
      <xdr:row>56</xdr:row>
      <xdr:rowOff>15067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123410</xdr:rowOff>
    </xdr:from>
    <xdr:ext cx="534377"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5283</xdr:rowOff>
    </xdr:from>
    <xdr:to>
      <xdr:col>86</xdr:col>
      <xdr:colOff>25400</xdr:colOff>
      <xdr:row>51</xdr:row>
      <xdr:rowOff>5283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9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15067</xdr:rowOff>
    </xdr:from>
    <xdr:to>
      <xdr:col>85</xdr:col>
      <xdr:colOff>127000</xdr:colOff>
      <xdr:row>56</xdr:row>
      <xdr:rowOff>93111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616267"/>
          <a:ext cx="8382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161749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890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138872</xdr:rowOff>
    </xdr:from>
    <xdr:to>
      <xdr:col>85</xdr:col>
      <xdr:colOff>177800</xdr:colOff>
      <xdr:row>53</xdr:row>
      <xdr:rowOff>69022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0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3774</xdr:rowOff>
    </xdr:from>
    <xdr:to>
      <xdr:col>81</xdr:col>
      <xdr:colOff>50800</xdr:colOff>
      <xdr:row>56</xdr:row>
      <xdr:rowOff>93111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262074"/>
          <a:ext cx="889000" cy="4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102570</xdr:rowOff>
    </xdr:from>
    <xdr:to>
      <xdr:col>81</xdr:col>
      <xdr:colOff>101600</xdr:colOff>
      <xdr:row>53</xdr:row>
      <xdr:rowOff>32720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0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49247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87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165029</xdr:rowOff>
    </xdr:from>
    <xdr:to>
      <xdr:col>76</xdr:col>
      <xdr:colOff>114300</xdr:colOff>
      <xdr:row>54</xdr:row>
      <xdr:rowOff>3774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251879"/>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74407</xdr:rowOff>
    </xdr:from>
    <xdr:to>
      <xdr:col>76</xdr:col>
      <xdr:colOff>165100</xdr:colOff>
      <xdr:row>52</xdr:row>
      <xdr:rowOff>4557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881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21084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85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165029</xdr:rowOff>
    </xdr:from>
    <xdr:to>
      <xdr:col>71</xdr:col>
      <xdr:colOff>177800</xdr:colOff>
      <xdr:row>57</xdr:row>
      <xdr:rowOff>27137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251879"/>
          <a:ext cx="889000" cy="5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41808</xdr:rowOff>
    </xdr:from>
    <xdr:to>
      <xdr:col>72</xdr:col>
      <xdr:colOff>38100</xdr:colOff>
      <xdr:row>52</xdr:row>
      <xdr:rowOff>143408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89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159935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87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147285</xdr:rowOff>
    </xdr:from>
    <xdr:to>
      <xdr:col>67</xdr:col>
      <xdr:colOff>101600</xdr:colOff>
      <xdr:row>54</xdr:row>
      <xdr:rowOff>77435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2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93962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0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135717</xdr:rowOff>
    </xdr:from>
    <xdr:to>
      <xdr:col>85</xdr:col>
      <xdr:colOff>177800</xdr:colOff>
      <xdr:row>56</xdr:row>
      <xdr:rowOff>65867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50644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42311</xdr:rowOff>
    </xdr:from>
    <xdr:to>
      <xdr:col>81</xdr:col>
      <xdr:colOff>101600</xdr:colOff>
      <xdr:row>56</xdr:row>
      <xdr:rowOff>143911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135038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7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124424</xdr:rowOff>
    </xdr:from>
    <xdr:to>
      <xdr:col>76</xdr:col>
      <xdr:colOff>165100</xdr:colOff>
      <xdr:row>54</xdr:row>
      <xdr:rowOff>54574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2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45701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3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114229</xdr:rowOff>
    </xdr:from>
    <xdr:to>
      <xdr:col>72</xdr:col>
      <xdr:colOff>38100</xdr:colOff>
      <xdr:row>54</xdr:row>
      <xdr:rowOff>44379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2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35506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2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147787</xdr:rowOff>
    </xdr:from>
    <xdr:to>
      <xdr:col>67</xdr:col>
      <xdr:colOff>101600</xdr:colOff>
      <xdr:row>57</xdr:row>
      <xdr:rowOff>77937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7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69064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8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123045</xdr:rowOff>
    </xdr:from>
    <xdr:to>
      <xdr:col>85</xdr:col>
      <xdr:colOff>127000</xdr:colOff>
      <xdr:row>78</xdr:row>
      <xdr:rowOff>161906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49614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173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163105</xdr:rowOff>
    </xdr:from>
    <xdr:to>
      <xdr:col>81</xdr:col>
      <xdr:colOff>50800</xdr:colOff>
      <xdr:row>78</xdr:row>
      <xdr:rowOff>123045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364755"/>
          <a:ext cx="889000" cy="1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13806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159513</xdr:rowOff>
    </xdr:from>
    <xdr:to>
      <xdr:col>76</xdr:col>
      <xdr:colOff>114300</xdr:colOff>
      <xdr:row>77</xdr:row>
      <xdr:rowOff>163105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36116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92711</xdr:rowOff>
    </xdr:from>
    <xdr:to>
      <xdr:col>76</xdr:col>
      <xdr:colOff>165100</xdr:colOff>
      <xdr:row>77</xdr:row>
      <xdr:rowOff>22861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1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39387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28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7548</xdr:rowOff>
    </xdr:from>
    <xdr:to>
      <xdr:col>71</xdr:col>
      <xdr:colOff>177800</xdr:colOff>
      <xdr:row>77</xdr:row>
      <xdr:rowOff>159513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2694848"/>
          <a:ext cx="889000" cy="66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28049</xdr:rowOff>
    </xdr:from>
    <xdr:to>
      <xdr:col>72</xdr:col>
      <xdr:colOff>38100</xdr:colOff>
      <xdr:row>77</xdr:row>
      <xdr:rowOff>129649</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22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146176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0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153997</xdr:rowOff>
    </xdr:from>
    <xdr:to>
      <xdr:col>67</xdr:col>
      <xdr:colOff>101600</xdr:colOff>
      <xdr:row>78</xdr:row>
      <xdr:rowOff>84147</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3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75274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111106</xdr:rowOff>
    </xdr:from>
    <xdr:to>
      <xdr:col>85</xdr:col>
      <xdr:colOff>177800</xdr:colOff>
      <xdr:row>79</xdr:row>
      <xdr:rowOff>41256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26033</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39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72245</xdr:rowOff>
    </xdr:from>
    <xdr:to>
      <xdr:col>81</xdr:col>
      <xdr:colOff>101600</xdr:colOff>
      <xdr:row>79</xdr:row>
      <xdr:rowOff>2395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164972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112305</xdr:rowOff>
    </xdr:from>
    <xdr:to>
      <xdr:col>76</xdr:col>
      <xdr:colOff>165100</xdr:colOff>
      <xdr:row>78</xdr:row>
      <xdr:rowOff>42455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3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33582</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40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108713</xdr:rowOff>
    </xdr:from>
    <xdr:to>
      <xdr:col>72</xdr:col>
      <xdr:colOff>38100</xdr:colOff>
      <xdr:row>78</xdr:row>
      <xdr:rowOff>38863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29990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4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128198</xdr:rowOff>
    </xdr:from>
    <xdr:to>
      <xdr:col>67</xdr:col>
      <xdr:colOff>101600</xdr:colOff>
      <xdr:row>74</xdr:row>
      <xdr:rowOff>58348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26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74875</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24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50318</xdr:rowOff>
    </xdr:from>
    <xdr:to>
      <xdr:col>85</xdr:col>
      <xdr:colOff>127000</xdr:colOff>
      <xdr:row>91</xdr:row>
      <xdr:rowOff>138900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5652268"/>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150843</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095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75006</xdr:rowOff>
    </xdr:from>
    <xdr:to>
      <xdr:col>81</xdr:col>
      <xdr:colOff>50800</xdr:colOff>
      <xdr:row>91</xdr:row>
      <xdr:rowOff>138900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5676956"/>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103772</xdr:rowOff>
    </xdr:from>
    <xdr:to>
      <xdr:col>76</xdr:col>
      <xdr:colOff>114300</xdr:colOff>
      <xdr:row>91</xdr:row>
      <xdr:rowOff>75006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553427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138201</xdr:rowOff>
    </xdr:from>
    <xdr:to>
      <xdr:col>76</xdr:col>
      <xdr:colOff>165100</xdr:colOff>
      <xdr:row>97</xdr:row>
      <xdr:rowOff>68351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5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59478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103772</xdr:rowOff>
    </xdr:from>
    <xdr:to>
      <xdr:col>71</xdr:col>
      <xdr:colOff>177800</xdr:colOff>
      <xdr:row>90</xdr:row>
      <xdr:rowOff>115354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5534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113361</xdr:rowOff>
    </xdr:from>
    <xdr:to>
      <xdr:col>72</xdr:col>
      <xdr:colOff>38100</xdr:colOff>
      <xdr:row>97</xdr:row>
      <xdr:rowOff>43511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7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34638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90500</xdr:rowOff>
    </xdr:from>
    <xdr:to>
      <xdr:col>67</xdr:col>
      <xdr:colOff>101600</xdr:colOff>
      <xdr:row>97</xdr:row>
      <xdr:rowOff>20650</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5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170968</xdr:rowOff>
    </xdr:from>
    <xdr:to>
      <xdr:col>85</xdr:col>
      <xdr:colOff>177800</xdr:colOff>
      <xdr:row>91</xdr:row>
      <xdr:rowOff>101118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6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123995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5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88100</xdr:rowOff>
    </xdr:from>
    <xdr:to>
      <xdr:col>81</xdr:col>
      <xdr:colOff>101600</xdr:colOff>
      <xdr:row>92</xdr:row>
      <xdr:rowOff>18250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6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34777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4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24206</xdr:rowOff>
    </xdr:from>
    <xdr:to>
      <xdr:col>76</xdr:col>
      <xdr:colOff>165100</xdr:colOff>
      <xdr:row>91</xdr:row>
      <xdr:rowOff>125806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6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142333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4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52972</xdr:rowOff>
    </xdr:from>
    <xdr:to>
      <xdr:col>72</xdr:col>
      <xdr:colOff>38100</xdr:colOff>
      <xdr:row>90</xdr:row>
      <xdr:rowOff>154572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4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171099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2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64554</xdr:rowOff>
    </xdr:from>
    <xdr:to>
      <xdr:col>67</xdr:col>
      <xdr:colOff>101600</xdr:colOff>
      <xdr:row>90</xdr:row>
      <xdr:rowOff>166154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4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11231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2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98044</xdr:rowOff>
    </xdr:from>
    <xdr:to>
      <xdr:col>107</xdr:col>
      <xdr:colOff>101600</xdr:colOff>
      <xdr:row>37</xdr:row>
      <xdr:rowOff>28194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44721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24892</xdr:rowOff>
    </xdr:from>
    <xdr:to>
      <xdr:col>102</xdr:col>
      <xdr:colOff>165100</xdr:colOff>
      <xdr:row>36</xdr:row>
      <xdr:rowOff>126492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143019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5972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24892</xdr:rowOff>
    </xdr:from>
    <xdr:to>
      <xdr:col>98</xdr:col>
      <xdr:colOff>38100</xdr:colOff>
      <xdr:row>36</xdr:row>
      <xdr:rowOff>126492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143019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5972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総務費について、青山複合施設の完成により減少したものの、類似団体と比較して一人当たりコストが高い状況となっている。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民生費について、子育て世帯臨時特別給付金の減額等により一定改善したものの、依然、類似団体と比較して一人当たりコストが高い状況となっている。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教育費について、学校施設改修事業等により増加したものの、依然、類似団体平均に比べ低い水準にある。引き続き、教育環境の充実に努める。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財政調整基金残高は約９億円の積み立てにより標準財政規模比</a:t>
          </a:r>
          <a:r>
            <a:rPr kumimoji="1" lang="en-US" altLang="ja-JP" sz="1400">
              <a:latin typeface="ＭＳ ゴシック" pitchFamily="49" charset="-128"/>
              <a:ea typeface="ＭＳ ゴシック" pitchFamily="49" charset="-128"/>
            </a:rPr>
            <a:t>24.75</a:t>
          </a:r>
          <a:r>
            <a:rPr kumimoji="1" lang="ja-JP" altLang="en-US" sz="1400">
              <a:latin typeface="ＭＳ ゴシック" pitchFamily="49" charset="-128"/>
              <a:ea typeface="ＭＳ ゴシック" pitchFamily="49" charset="-128"/>
            </a:rPr>
            <a:t>％となり、実質収支の黒字、実質単年度収支についても２年連続の黒字となった。</a:t>
          </a:r>
        </a:p>
        <a:p>
          <a:r>
            <a:rPr kumimoji="1" lang="ja-JP" altLang="en-US" sz="1400">
              <a:latin typeface="ＭＳ ゴシック" pitchFamily="49" charset="-128"/>
              <a:ea typeface="ＭＳ ゴシック" pitchFamily="49" charset="-128"/>
            </a:rPr>
            <a:t> 今後も、引き続き実質単年度収支の黒字が継続できるよう、中長期的な見通しにより決算剰余金を中心に積み立てるなどの財政運営に努める。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前年度まで赤字であった国民健康保険事業特別会計が、保険料の改正により黒字となり、全会計が黒字となった。</a:t>
          </a:r>
        </a:p>
        <a:p>
          <a:r>
            <a:rPr kumimoji="1" lang="ja-JP" altLang="en-US" sz="1400">
              <a:latin typeface="ＭＳ ゴシック" pitchFamily="49" charset="-128"/>
              <a:ea typeface="ＭＳ ゴシック" pitchFamily="49" charset="-128"/>
            </a:rPr>
            <a:t> 法適用の水道事業会計、下水道事業会計、病院事業会計については、赤字は生じていないが、一般会計からの繰出金に依存しているため、歳入の確保と経費の縮減を図り、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47539812</v>
      </c>
      <c r="BO4" s="371"/>
      <c r="BP4" s="371"/>
      <c r="BQ4" s="371"/>
      <c r="BR4" s="371"/>
      <c r="BS4" s="371"/>
      <c r="BT4" s="371"/>
      <c r="BU4" s="372"/>
      <c r="BV4" s="370">
        <v>49202920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6.2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45445713</v>
      </c>
      <c r="BO5" s="408"/>
      <c r="BP5" s="408"/>
      <c r="BQ5" s="408"/>
      <c r="BR5" s="408"/>
      <c r="BS5" s="408"/>
      <c r="BT5" s="408"/>
      <c r="BU5" s="409"/>
      <c r="BV5" s="407">
        <v>47227554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v>
      </c>
      <c r="CU5" s="405"/>
      <c r="CV5" s="405"/>
      <c r="CW5" s="405"/>
      <c r="CX5" s="405"/>
      <c r="CY5" s="405"/>
      <c r="CZ5" s="405"/>
      <c r="DA5" s="406"/>
      <c r="DB5" s="404">
        <v>92.2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2094099</v>
      </c>
      <c r="BO6" s="408"/>
      <c r="BP6" s="408"/>
      <c r="BQ6" s="408"/>
      <c r="BR6" s="408"/>
      <c r="BS6" s="408"/>
      <c r="BT6" s="408"/>
      <c r="BU6" s="409"/>
      <c r="BV6" s="407">
        <v>1975366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98.9</v>
      </c>
      <c r="CU6" s="445"/>
      <c r="CV6" s="445"/>
      <c r="CW6" s="445"/>
      <c r="CX6" s="445"/>
      <c r="CY6" s="445"/>
      <c r="CZ6" s="445"/>
      <c r="DA6" s="446"/>
      <c r="DB6" s="444">
        <v>98.5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279843</v>
      </c>
      <c r="BO7" s="408"/>
      <c r="BP7" s="408"/>
      <c r="BQ7" s="408"/>
      <c r="BR7" s="408"/>
      <c r="BS7" s="408"/>
      <c r="BT7" s="408"/>
      <c r="BU7" s="409"/>
      <c r="BV7" s="407">
        <v>209239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27608387</v>
      </c>
      <c r="CU7" s="408"/>
      <c r="CV7" s="408"/>
      <c r="CW7" s="408"/>
      <c r="CX7" s="408"/>
      <c r="CY7" s="408"/>
      <c r="CZ7" s="408"/>
      <c r="DA7" s="409"/>
      <c r="DB7" s="407">
        <v>28373021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1814256</v>
      </c>
      <c r="BO8" s="408"/>
      <c r="BP8" s="408"/>
      <c r="BQ8" s="408"/>
      <c r="BR8" s="408"/>
      <c r="BS8" s="408"/>
      <c r="BT8" s="408"/>
      <c r="BU8" s="409"/>
      <c r="BV8" s="407">
        <v>1766127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0.61</v>
      </c>
      <c r="CU8" s="448"/>
      <c r="CV8" s="448"/>
      <c r="CW8" s="448"/>
      <c r="CX8" s="448"/>
      <c r="CY8" s="448"/>
      <c r="CZ8" s="448"/>
      <c r="DA8" s="449"/>
      <c r="DB8" s="447">
        <v>0.62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88766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48129</v>
      </c>
      <c r="BO9" s="408"/>
      <c r="BP9" s="408"/>
      <c r="BQ9" s="408"/>
      <c r="BR9" s="408"/>
      <c r="BS9" s="408"/>
      <c r="BT9" s="408"/>
      <c r="BU9" s="409"/>
      <c r="BV9" s="407">
        <v>936470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17.399999999999999</v>
      </c>
      <c r="CU9" s="405"/>
      <c r="CV9" s="405"/>
      <c r="CW9" s="405"/>
      <c r="CX9" s="405"/>
      <c r="CY9" s="405"/>
      <c r="CZ9" s="405"/>
      <c r="DA9" s="406"/>
      <c r="DB9" s="404">
        <v>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90581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908455</v>
      </c>
      <c r="BO10" s="408"/>
      <c r="BP10" s="408"/>
      <c r="BQ10" s="408"/>
      <c r="BR10" s="408"/>
      <c r="BS10" s="408"/>
      <c r="BT10" s="408"/>
      <c r="BU10" s="409"/>
      <c r="BV10" s="407">
        <v>457592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87168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81545</v>
      </c>
      <c r="S13" s="492"/>
      <c r="T13" s="492"/>
      <c r="U13" s="492"/>
      <c r="V13" s="493"/>
      <c r="W13" s="423" t="s">
        <v>143</v>
      </c>
      <c r="X13" s="424"/>
      <c r="Y13" s="424"/>
      <c r="Z13" s="424"/>
      <c r="AA13" s="424"/>
      <c r="AB13" s="414"/>
      <c r="AC13" s="458">
        <v>2307</v>
      </c>
      <c r="AD13" s="459"/>
      <c r="AE13" s="459"/>
      <c r="AF13" s="459"/>
      <c r="AG13" s="501"/>
      <c r="AH13" s="458">
        <v>2620</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956584</v>
      </c>
      <c r="BO13" s="408"/>
      <c r="BP13" s="408"/>
      <c r="BQ13" s="408"/>
      <c r="BR13" s="408"/>
      <c r="BS13" s="408"/>
      <c r="BT13" s="408"/>
      <c r="BU13" s="409"/>
      <c r="BV13" s="407">
        <v>1394062</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8.6</v>
      </c>
      <c r="CU13" s="405"/>
      <c r="CV13" s="405"/>
      <c r="CW13" s="405"/>
      <c r="CX13" s="405"/>
      <c r="CY13" s="405"/>
      <c r="CZ13" s="405"/>
      <c r="DA13" s="406"/>
      <c r="DB13" s="404">
        <v>9.4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88325</v>
      </c>
      <c r="S14" s="492"/>
      <c r="T14" s="492"/>
      <c r="U14" s="492"/>
      <c r="V14" s="493"/>
      <c r="W14" s="397"/>
      <c r="X14" s="398"/>
      <c r="Y14" s="398"/>
      <c r="Z14" s="398"/>
      <c r="AA14" s="398"/>
      <c r="AB14" s="387"/>
      <c r="AC14" s="494">
        <v>5.5</v>
      </c>
      <c r="AD14" s="495"/>
      <c r="AE14" s="495"/>
      <c r="AF14" s="495"/>
      <c r="AG14" s="496"/>
      <c r="AH14" s="494">
        <v>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66.7</v>
      </c>
      <c r="CU14" s="506"/>
      <c r="CV14" s="506"/>
      <c r="CW14" s="506"/>
      <c r="CX14" s="506"/>
      <c r="CY14" s="506"/>
      <c r="CZ14" s="506"/>
      <c r="DA14" s="507"/>
      <c r="DB14" s="505">
        <v>53.5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82965</v>
      </c>
      <c r="S15" s="492"/>
      <c r="T15" s="492"/>
      <c r="U15" s="492"/>
      <c r="V15" s="493"/>
      <c r="W15" s="423" t="s">
        <v>151</v>
      </c>
      <c r="X15" s="424"/>
      <c r="Y15" s="424"/>
      <c r="Z15" s="424"/>
      <c r="AA15" s="424"/>
      <c r="AB15" s="414"/>
      <c r="AC15" s="458">
        <v>17009</v>
      </c>
      <c r="AD15" s="459"/>
      <c r="AE15" s="459"/>
      <c r="AF15" s="459"/>
      <c r="AG15" s="501"/>
      <c r="AH15" s="458">
        <v>17274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13957670</v>
      </c>
      <c r="BO15" s="371"/>
      <c r="BP15" s="371"/>
      <c r="BQ15" s="371"/>
      <c r="BR15" s="371"/>
      <c r="BS15" s="371"/>
      <c r="BT15" s="371"/>
      <c r="BU15" s="372"/>
      <c r="BV15" s="370">
        <v>13624295</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40.4</v>
      </c>
      <c r="AD16" s="495"/>
      <c r="AE16" s="495"/>
      <c r="AF16" s="495"/>
      <c r="AG16" s="496"/>
      <c r="AH16" s="494">
        <v>39.299999999999997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23311363</v>
      </c>
      <c r="BO16" s="408"/>
      <c r="BP16" s="408"/>
      <c r="BQ16" s="408"/>
      <c r="BR16" s="408"/>
      <c r="BS16" s="408"/>
      <c r="BT16" s="408"/>
      <c r="BU16" s="409"/>
      <c r="BV16" s="407">
        <v>22851383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22782</v>
      </c>
      <c r="AD17" s="459"/>
      <c r="AE17" s="459"/>
      <c r="AF17" s="459"/>
      <c r="AG17" s="501"/>
      <c r="AH17" s="458">
        <v>24059</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17670445</v>
      </c>
      <c r="BO17" s="408"/>
      <c r="BP17" s="408"/>
      <c r="BQ17" s="408"/>
      <c r="BR17" s="408"/>
      <c r="BS17" s="408"/>
      <c r="BT17" s="408"/>
      <c r="BU17" s="409"/>
      <c r="BV17" s="407">
        <v>17261076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558.23</v>
      </c>
      <c r="M18" s="531"/>
      <c r="N18" s="531"/>
      <c r="O18" s="531"/>
      <c r="P18" s="531"/>
      <c r="Q18" s="531"/>
      <c r="R18" s="532"/>
      <c r="S18" s="532"/>
      <c r="T18" s="532"/>
      <c r="U18" s="532"/>
      <c r="V18" s="533"/>
      <c r="W18" s="425"/>
      <c r="X18" s="426"/>
      <c r="Y18" s="426"/>
      <c r="Z18" s="426"/>
      <c r="AA18" s="426"/>
      <c r="AB18" s="417"/>
      <c r="AC18" s="534">
        <v>54.1</v>
      </c>
      <c r="AD18" s="535"/>
      <c r="AE18" s="535"/>
      <c r="AF18" s="535"/>
      <c r="AG18" s="536"/>
      <c r="AH18" s="534">
        <v>54.7</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27394465</v>
      </c>
      <c r="BO18" s="408"/>
      <c r="BP18" s="408"/>
      <c r="BQ18" s="408"/>
      <c r="BR18" s="408"/>
      <c r="BS18" s="408"/>
      <c r="BT18" s="408"/>
      <c r="BU18" s="409"/>
      <c r="BV18" s="407">
        <v>26990190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159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32560314</v>
      </c>
      <c r="BO19" s="408"/>
      <c r="BP19" s="408"/>
      <c r="BQ19" s="408"/>
      <c r="BR19" s="408"/>
      <c r="BS19" s="408"/>
      <c r="BT19" s="408"/>
      <c r="BU19" s="409"/>
      <c r="BV19" s="407">
        <v>32591703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36615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49040945</v>
      </c>
      <c r="BO22" s="371"/>
      <c r="BP22" s="371"/>
      <c r="BQ22" s="371"/>
      <c r="BR22" s="371"/>
      <c r="BS22" s="371"/>
      <c r="BT22" s="371"/>
      <c r="BU22" s="372"/>
      <c r="BV22" s="370">
        <v>51806222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32448114</v>
      </c>
      <c r="BO23" s="408"/>
      <c r="BP23" s="408"/>
      <c r="BQ23" s="408"/>
      <c r="BR23" s="408"/>
      <c r="BS23" s="408"/>
      <c r="BT23" s="408"/>
      <c r="BU23" s="409"/>
      <c r="BV23" s="407">
        <v>33701297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9240</v>
      </c>
      <c r="R24" s="459"/>
      <c r="S24" s="459"/>
      <c r="T24" s="459"/>
      <c r="U24" s="459"/>
      <c r="V24" s="501"/>
      <c r="W24" s="553"/>
      <c r="X24" s="554"/>
      <c r="Y24" s="555"/>
      <c r="Z24" s="457" t="s">
        <v>176</v>
      </c>
      <c r="AA24" s="437"/>
      <c r="AB24" s="437"/>
      <c r="AC24" s="437"/>
      <c r="AD24" s="437"/>
      <c r="AE24" s="437"/>
      <c r="AF24" s="437"/>
      <c r="AG24" s="438"/>
      <c r="AH24" s="458">
        <v>885</v>
      </c>
      <c r="AI24" s="459"/>
      <c r="AJ24" s="459"/>
      <c r="AK24" s="459"/>
      <c r="AL24" s="501"/>
      <c r="AM24" s="458">
        <v>2849700</v>
      </c>
      <c r="AN24" s="459"/>
      <c r="AO24" s="459"/>
      <c r="AP24" s="459"/>
      <c r="AQ24" s="459"/>
      <c r="AR24" s="501"/>
      <c r="AS24" s="458">
        <v>3220</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29881750</v>
      </c>
      <c r="BO24" s="408"/>
      <c r="BP24" s="408"/>
      <c r="BQ24" s="408"/>
      <c r="BR24" s="408"/>
      <c r="BS24" s="408"/>
      <c r="BT24" s="408"/>
      <c r="BU24" s="409"/>
      <c r="BV24" s="407">
        <v>31539678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7160</v>
      </c>
      <c r="R25" s="459"/>
      <c r="S25" s="459"/>
      <c r="T25" s="459"/>
      <c r="U25" s="459"/>
      <c r="V25" s="501"/>
      <c r="W25" s="553"/>
      <c r="X25" s="554"/>
      <c r="Y25" s="555"/>
      <c r="Z25" s="457" t="s">
        <v>179</v>
      </c>
      <c r="AA25" s="437"/>
      <c r="AB25" s="437"/>
      <c r="AC25" s="437"/>
      <c r="AD25" s="437"/>
      <c r="AE25" s="437"/>
      <c r="AF25" s="437"/>
      <c r="AG25" s="438"/>
      <c r="AH25" s="458">
        <v>168</v>
      </c>
      <c r="AI25" s="459"/>
      <c r="AJ25" s="459"/>
      <c r="AK25" s="459"/>
      <c r="AL25" s="501"/>
      <c r="AM25" s="458">
        <v>522312</v>
      </c>
      <c r="AN25" s="459"/>
      <c r="AO25" s="459"/>
      <c r="AP25" s="459"/>
      <c r="AQ25" s="459"/>
      <c r="AR25" s="501"/>
      <c r="AS25" s="458">
        <v>3109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29439419</v>
      </c>
      <c r="BO25" s="371"/>
      <c r="BP25" s="371"/>
      <c r="BQ25" s="371"/>
      <c r="BR25" s="371"/>
      <c r="BS25" s="371"/>
      <c r="BT25" s="371"/>
      <c r="BU25" s="372"/>
      <c r="BV25" s="370">
        <v>31391319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5915</v>
      </c>
      <c r="R26" s="459"/>
      <c r="S26" s="459"/>
      <c r="T26" s="459"/>
      <c r="U26" s="459"/>
      <c r="V26" s="501"/>
      <c r="W26" s="553"/>
      <c r="X26" s="554"/>
      <c r="Y26" s="555"/>
      <c r="Z26" s="457" t="s">
        <v>182</v>
      </c>
      <c r="AA26" s="559"/>
      <c r="AB26" s="559"/>
      <c r="AC26" s="559"/>
      <c r="AD26" s="559"/>
      <c r="AE26" s="559"/>
      <c r="AF26" s="559"/>
      <c r="AG26" s="560"/>
      <c r="AH26" s="458">
        <v>62</v>
      </c>
      <c r="AI26" s="459"/>
      <c r="AJ26" s="459"/>
      <c r="AK26" s="459"/>
      <c r="AL26" s="501"/>
      <c r="AM26" s="458">
        <v>188232</v>
      </c>
      <c r="AN26" s="459"/>
      <c r="AO26" s="459"/>
      <c r="AP26" s="459"/>
      <c r="AQ26" s="459"/>
      <c r="AR26" s="501"/>
      <c r="AS26" s="458">
        <v>3036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5300</v>
      </c>
      <c r="R27" s="459"/>
      <c r="S27" s="459"/>
      <c r="T27" s="459"/>
      <c r="U27" s="459"/>
      <c r="V27" s="501"/>
      <c r="W27" s="553"/>
      <c r="X27" s="554"/>
      <c r="Y27" s="555"/>
      <c r="Z27" s="457" t="s">
        <v>185</v>
      </c>
      <c r="AA27" s="437"/>
      <c r="AB27" s="437"/>
      <c r="AC27" s="437"/>
      <c r="AD27" s="437"/>
      <c r="AE27" s="437"/>
      <c r="AF27" s="437"/>
      <c r="AG27" s="438"/>
      <c r="AH27" s="458">
        <v>18</v>
      </c>
      <c r="AI27" s="459"/>
      <c r="AJ27" s="459"/>
      <c r="AK27" s="459"/>
      <c r="AL27" s="501"/>
      <c r="AM27" s="458">
        <v>63674</v>
      </c>
      <c r="AN27" s="459"/>
      <c r="AO27" s="459"/>
      <c r="AP27" s="459"/>
      <c r="AQ27" s="459"/>
      <c r="AR27" s="501"/>
      <c r="AS27" s="458">
        <v>3537</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282168</v>
      </c>
      <c r="BO27" s="527"/>
      <c r="BP27" s="527"/>
      <c r="BQ27" s="527"/>
      <c r="BR27" s="527"/>
      <c r="BS27" s="527"/>
      <c r="BT27" s="527"/>
      <c r="BU27" s="528"/>
      <c r="BV27" s="526">
        <v>280951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4670</v>
      </c>
      <c r="R28" s="459"/>
      <c r="S28" s="459"/>
      <c r="T28" s="459"/>
      <c r="U28" s="459"/>
      <c r="V28" s="501"/>
      <c r="W28" s="553"/>
      <c r="X28" s="554"/>
      <c r="Y28" s="555"/>
      <c r="Z28" s="457" t="s">
        <v>188</v>
      </c>
      <c r="AA28" s="437"/>
      <c r="AB28" s="437"/>
      <c r="AC28" s="437"/>
      <c r="AD28" s="437"/>
      <c r="AE28" s="437"/>
      <c r="AF28" s="437"/>
      <c r="AG28" s="438"/>
      <c r="AH28" s="458" t="s">
        <v>130</v>
      </c>
      <c r="AI28" s="459"/>
      <c r="AJ28" s="459"/>
      <c r="AK28" s="459"/>
      <c r="AL28" s="501"/>
      <c r="AM28" s="458" t="s">
        <v>189</v>
      </c>
      <c r="AN28" s="459"/>
      <c r="AO28" s="459"/>
      <c r="AP28" s="459"/>
      <c r="AQ28" s="459"/>
      <c r="AR28" s="501"/>
      <c r="AS28" s="458" t="s">
        <v>130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6831914</v>
      </c>
      <c r="BO28" s="371"/>
      <c r="BP28" s="371"/>
      <c r="BQ28" s="371"/>
      <c r="BR28" s="371"/>
      <c r="BS28" s="371"/>
      <c r="BT28" s="371"/>
      <c r="BU28" s="372"/>
      <c r="BV28" s="370">
        <v>5923459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20</v>
      </c>
      <c r="M29" s="459"/>
      <c r="N29" s="459"/>
      <c r="O29" s="459"/>
      <c r="P29" s="501"/>
      <c r="Q29" s="458">
        <v>4230</v>
      </c>
      <c r="R29" s="459"/>
      <c r="S29" s="459"/>
      <c r="T29" s="459"/>
      <c r="U29" s="459"/>
      <c r="V29" s="501"/>
      <c r="W29" s="556"/>
      <c r="X29" s="557"/>
      <c r="Y29" s="558"/>
      <c r="Z29" s="457" t="s">
        <v>192</v>
      </c>
      <c r="AA29" s="437"/>
      <c r="AB29" s="437"/>
      <c r="AC29" s="437"/>
      <c r="AD29" s="437"/>
      <c r="AE29" s="437"/>
      <c r="AF29" s="437"/>
      <c r="AG29" s="438"/>
      <c r="AH29" s="458">
        <v>903</v>
      </c>
      <c r="AI29" s="459"/>
      <c r="AJ29" s="459"/>
      <c r="AK29" s="459"/>
      <c r="AL29" s="501"/>
      <c r="AM29" s="458">
        <v>2913374</v>
      </c>
      <c r="AN29" s="459"/>
      <c r="AO29" s="459"/>
      <c r="AP29" s="459"/>
      <c r="AQ29" s="459"/>
      <c r="AR29" s="501"/>
      <c r="AS29" s="458">
        <v>3226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908080</v>
      </c>
      <c r="BO29" s="408"/>
      <c r="BP29" s="408"/>
      <c r="BQ29" s="408"/>
      <c r="BR29" s="408"/>
      <c r="BS29" s="408"/>
      <c r="BT29" s="408"/>
      <c r="BU29" s="409"/>
      <c r="BV29" s="407">
        <v>906336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9562346</v>
      </c>
      <c r="BO30" s="527"/>
      <c r="BP30" s="527"/>
      <c r="BQ30" s="527"/>
      <c r="BR30" s="527"/>
      <c r="BS30" s="527"/>
      <c r="BT30" s="527"/>
      <c r="BU30" s="528"/>
      <c r="BV30" s="526">
        <v>9620883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伊賀南部環境衛生組合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伊賀市文化都市協会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三重県市町総合事務組合（一般会計）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俳都ピア</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サービスエリア特別会計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三重県市町総合事務組合（共同研修特別会計）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伊賀市土地開発公社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三重県市町総合事務組合（デジタル地図特別会計）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新堂駅管理商会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三重県市町総合事務組合（物品特別会計）</v>
      </c>
      <c r="BZ38" s="598"/>
      <c r="CA38" s="598"/>
      <c r="CB38" s="598"/>
      <c r="CC38" s="598"/>
      <c r="CD38" s="598"/>
      <c r="CE38" s="598"/>
      <c r="CF38" s="598"/>
      <c r="CG38" s="598"/>
      <c r="CH38" s="598"/>
      <c r="CI38" s="598"/>
      <c r="CJ38" s="598"/>
      <c r="CK38" s="598"/>
      <c r="CL38" s="598"/>
      <c r="CM38" s="598"/>
      <c r="CN38" s="181"/>
      <c r="CO38" s="597">
        <f t="shared" si="3"/>
        <v>25</v>
      </c>
      <c r="CP38" s="597"/>
      <c r="CQ38" s="598" t="str">
        <f>IF('各会計、関係団体の財政状況及び健全化判断比率'!BS11="","",'各会計、関係団体の財政状況及び健全化判断比率'!BS11)</f>
        <v>大山田農林業公社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三重県市町総合事務組合（退職手当特別会計）</v>
      </c>
      <c r="BZ39" s="598"/>
      <c r="CA39" s="598"/>
      <c r="CB39" s="598"/>
      <c r="CC39" s="598"/>
      <c r="CD39" s="598"/>
      <c r="CE39" s="598"/>
      <c r="CF39" s="598"/>
      <c r="CG39" s="598"/>
      <c r="CH39" s="598"/>
      <c r="CI39" s="598"/>
      <c r="CJ39" s="598"/>
      <c r="CK39" s="598"/>
      <c r="CL39" s="598"/>
      <c r="CM39" s="598"/>
      <c r="CN39" s="181"/>
      <c r="CO39" s="597">
        <f t="shared" si="3"/>
        <v>26</v>
      </c>
      <c r="CP39" s="597"/>
      <c r="CQ39" s="598" t="str">
        <f>IF('各会計、関係団体の財政状況及び健全化判断比率'!BS12="","",'各会計、関係団体の財政状況及び健全化判断比率'!BS12)</f>
        <v>大山田ファーム</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三重県市町総合事務組合（消防救急無線特別会計）</v>
      </c>
      <c r="BZ40" s="598"/>
      <c r="CA40" s="598"/>
      <c r="CB40" s="598"/>
      <c r="CC40" s="598"/>
      <c r="CD40" s="598"/>
      <c r="CE40" s="598"/>
      <c r="CF40" s="598"/>
      <c r="CG40" s="598"/>
      <c r="CH40" s="598"/>
      <c r="CI40" s="598"/>
      <c r="CJ40" s="598"/>
      <c r="CK40" s="598"/>
      <c r="CL40" s="598"/>
      <c r="CM40" s="598"/>
      <c r="CN40" s="181"/>
      <c r="CO40" s="597">
        <f t="shared" si="3"/>
        <v>27</v>
      </c>
      <c r="CP40" s="597"/>
      <c r="CQ40" s="598" t="str">
        <f>IF('各会計、関係団体の財政状況及び健全化判断比率'!BS13="","",'各会計、関係団体の財政状況及び健全化判断比率'!BS13)</f>
        <v>伊賀鉄道</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三重県市町総合事務組合（公平委員会特別会計）</v>
      </c>
      <c r="BZ41" s="598"/>
      <c r="CA41" s="598"/>
      <c r="CB41" s="598"/>
      <c r="CC41" s="598"/>
      <c r="CD41" s="598"/>
      <c r="CE41" s="598"/>
      <c r="CF41" s="598"/>
      <c r="CG41" s="598"/>
      <c r="CH41" s="598"/>
      <c r="CI41" s="598"/>
      <c r="CJ41" s="598"/>
      <c r="CK41" s="598"/>
      <c r="CL41" s="598"/>
      <c r="CM41" s="598"/>
      <c r="CN41" s="181"/>
      <c r="CO41" s="597">
        <f t="shared" si="3"/>
        <v>28</v>
      </c>
      <c r="CP41" s="597"/>
      <c r="CQ41" s="598" t="str">
        <f>IF('各会計、関係団体の財政状況及び健全化判断比率'!BS14="","",'各会計、関係団体の財政状況及び健全化判断比率'!BS14)</f>
        <v>ＮＯＴＥ伊賀上野</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三重地方税管理回収機構（一般会計）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三重地方税管理回収機構（滞納整理拡充事業特別会計）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vUVfzDdsdk2Zqbu19B9z2WjFwTAaxy4pbukh16spYFvMf0bh6PxJ5fcyIgdxxTQhri6g9bmwgClsSC14DovBw==" saltValue="YaJK8UtV9dmx5lOoO5WaE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565</v>
      </c>
      <c r="D34" s="1151"/>
      <c r="E34" s="1152"/>
      <c r="F34" s="32">
        <v>11.51</v>
      </c>
      <c r="G34" s="33">
        <v>11.35</v>
      </c>
      <c r="H34" s="33">
        <v>10.75</v>
      </c>
      <c r="I34" s="33">
        <v>10.91</v>
      </c>
      <c r="J34" s="34">
        <v>10.68</v>
      </c>
      <c r="K34" s="22"/>
      <c r="L34" s="22"/>
      <c r="M34" s="22"/>
      <c r="N34" s="22"/>
      <c r="O34" s="22"/>
      <c r="P34" s="22"/>
    </row>
    <row r="35" spans="1:16" ht="39" customHeight="1" x14ac:dyDescent="0.2">
      <c r="A35" s="22"/>
      <c r="B35" s="35"/>
      <c r="C35" s="1145" t="s">
        <v>566</v>
      </c>
      <c r="D35" s="1146"/>
      <c r="E35" s="1147"/>
      <c r="F35" s="36">
        <v>2.23</v>
      </c>
      <c r="G35" s="37">
        <v>3.46</v>
      </c>
      <c r="H35" s="37">
        <v>4.5999999999999996</v>
      </c>
      <c r="I35" s="37">
        <v>6.04</v>
      </c>
      <c r="J35" s="38">
        <v>7.09</v>
      </c>
      <c r="K35" s="22"/>
      <c r="L35" s="22"/>
      <c r="M35" s="22"/>
      <c r="N35" s="22"/>
      <c r="O35" s="22"/>
      <c r="P35" s="22"/>
    </row>
    <row r="36" spans="1:16" ht="39" customHeight="1" x14ac:dyDescent="0.2">
      <c r="A36" s="22"/>
      <c r="B36" s="35"/>
      <c r="C36" s="1145" t="s">
        <v>567</v>
      </c>
      <c r="D36" s="1146"/>
      <c r="E36" s="1147"/>
      <c r="F36" s="36">
        <v>3.14</v>
      </c>
      <c r="G36" s="37">
        <v>2.17</v>
      </c>
      <c r="H36" s="37">
        <v>3.18</v>
      </c>
      <c r="I36" s="37">
        <v>6.32</v>
      </c>
      <c r="J36" s="38">
        <v>6.56</v>
      </c>
      <c r="K36" s="22"/>
      <c r="L36" s="22"/>
      <c r="M36" s="22"/>
      <c r="N36" s="22"/>
      <c r="O36" s="22"/>
      <c r="P36" s="22"/>
    </row>
    <row r="37" spans="1:16" ht="39" customHeight="1" x14ac:dyDescent="0.2">
      <c r="A37" s="22"/>
      <c r="B37" s="35"/>
      <c r="C37" s="1145" t="s">
        <v>568</v>
      </c>
      <c r="D37" s="1146"/>
      <c r="E37" s="1147"/>
      <c r="F37" s="36">
        <v>6.04</v>
      </c>
      <c r="G37" s="37">
        <v>6.59</v>
      </c>
      <c r="H37" s="37">
        <v>6.21</v>
      </c>
      <c r="I37" s="37">
        <v>6.01</v>
      </c>
      <c r="J37" s="38">
        <v>5.73</v>
      </c>
      <c r="K37" s="22"/>
      <c r="L37" s="22"/>
      <c r="M37" s="22"/>
      <c r="N37" s="22"/>
      <c r="O37" s="22"/>
      <c r="P37" s="22"/>
    </row>
    <row r="38" spans="1:16" ht="39" customHeight="1" x14ac:dyDescent="0.2">
      <c r="A38" s="22"/>
      <c r="B38" s="35"/>
      <c r="C38" s="1145" t="s">
        <v>569</v>
      </c>
      <c r="D38" s="1146"/>
      <c r="E38" s="1147"/>
      <c r="F38" s="36">
        <v>1.28</v>
      </c>
      <c r="G38" s="37">
        <v>1.88</v>
      </c>
      <c r="H38" s="37">
        <v>1.65</v>
      </c>
      <c r="I38" s="37">
        <v>1.1200000000000001</v>
      </c>
      <c r="J38" s="38">
        <v>1.72</v>
      </c>
      <c r="K38" s="22"/>
      <c r="L38" s="22"/>
      <c r="M38" s="22"/>
      <c r="N38" s="22"/>
      <c r="O38" s="22"/>
      <c r="P38" s="22"/>
    </row>
    <row r="39" spans="1:16" ht="39" customHeight="1" x14ac:dyDescent="0.2">
      <c r="A39" s="22"/>
      <c r="B39" s="35"/>
      <c r="C39" s="1145" t="s">
        <v>570</v>
      </c>
      <c r="D39" s="1146"/>
      <c r="E39" s="1147"/>
      <c r="F39" s="36" t="s">
        <v>571</v>
      </c>
      <c r="G39" s="37" t="s">
        <v>572</v>
      </c>
      <c r="H39" s="37" t="s">
        <v>573</v>
      </c>
      <c r="I39" s="37" t="s">
        <v>574</v>
      </c>
      <c r="J39" s="38">
        <v>0.06</v>
      </c>
      <c r="K39" s="22"/>
      <c r="L39" s="22"/>
      <c r="M39" s="22"/>
      <c r="N39" s="22"/>
      <c r="O39" s="22"/>
      <c r="P39" s="22"/>
    </row>
    <row r="40" spans="1:16" ht="39" customHeight="1" x14ac:dyDescent="0.2">
      <c r="A40" s="22"/>
      <c r="B40" s="35"/>
      <c r="C40" s="1145" t="s">
        <v>575</v>
      </c>
      <c r="D40" s="1146"/>
      <c r="E40" s="1147"/>
      <c r="F40" s="36">
        <v>0.06</v>
      </c>
      <c r="G40" s="37">
        <v>0.05</v>
      </c>
      <c r="H40" s="37">
        <v>0.05</v>
      </c>
      <c r="I40" s="37">
        <v>7.0000000000000007E-2</v>
      </c>
      <c r="J40" s="38">
        <v>0.01</v>
      </c>
      <c r="K40" s="22"/>
      <c r="L40" s="22"/>
      <c r="M40" s="22"/>
      <c r="N40" s="22"/>
      <c r="O40" s="22"/>
      <c r="P40" s="22"/>
    </row>
    <row r="41" spans="1:16" ht="39" customHeight="1" x14ac:dyDescent="0.2">
      <c r="A41" s="22"/>
      <c r="B41" s="35"/>
      <c r="C41" s="1145" t="s">
        <v>576</v>
      </c>
      <c r="D41" s="1146"/>
      <c r="E41" s="1147"/>
      <c r="F41" s="36">
        <v>0</v>
      </c>
      <c r="G41" s="37">
        <v>0</v>
      </c>
      <c r="H41" s="37">
        <v>0</v>
      </c>
      <c r="I41" s="37">
        <v>0</v>
      </c>
      <c r="J41" s="38">
        <v>0.01</v>
      </c>
      <c r="K41" s="22"/>
      <c r="L41" s="22"/>
      <c r="M41" s="22"/>
      <c r="N41" s="22"/>
      <c r="O41" s="22"/>
      <c r="P41" s="22"/>
    </row>
    <row r="42" spans="1:16" ht="39" customHeight="1" x14ac:dyDescent="0.2">
      <c r="A42" s="22"/>
      <c r="B42" s="39"/>
      <c r="C42" s="1145" t="s">
        <v>577</v>
      </c>
      <c r="D42" s="1146"/>
      <c r="E42" s="1147"/>
      <c r="F42" s="36" t="s">
        <v>578</v>
      </c>
      <c r="G42" s="37" t="s">
        <v>579</v>
      </c>
      <c r="H42" s="37" t="s">
        <v>580</v>
      </c>
      <c r="I42" s="37" t="s">
        <v>581</v>
      </c>
      <c r="J42" s="38" t="s">
        <v>517</v>
      </c>
      <c r="K42" s="22"/>
      <c r="L42" s="22"/>
      <c r="M42" s="22"/>
      <c r="N42" s="22"/>
      <c r="O42" s="22"/>
      <c r="P42" s="22"/>
    </row>
    <row r="43" spans="1:16" ht="39" customHeight="1" thickBot="1" x14ac:dyDescent="0.25">
      <c r="A43" s="22"/>
      <c r="B43" s="40"/>
      <c r="C43" s="1148" t="s">
        <v>582</v>
      </c>
      <c r="D43" s="1149"/>
      <c r="E43" s="1150"/>
      <c r="F43" s="41">
        <v>0.04</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8Ua4yW8PynpxBI7m5XUHmkdGetdV+pEGlkTUlftHiVx1fFSIjxKV0IFhrQ9smH4RZhVzjRsW7WuRQlFXrAFUg==" saltValue="9MUv2M870q+UosqS4jbj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6328</v>
      </c>
      <c r="L45" s="60">
        <v>6290</v>
      </c>
      <c r="M45" s="60">
        <v>5852</v>
      </c>
      <c r="N45" s="60">
        <v>5610</v>
      </c>
      <c r="O45" s="61">
        <v>5740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v>1503</v>
      </c>
      <c r="L48" s="64">
        <v>1425</v>
      </c>
      <c r="M48" s="64">
        <v>1336</v>
      </c>
      <c r="N48" s="64">
        <v>1400</v>
      </c>
      <c r="O48" s="65">
        <v>1428</v>
      </c>
      <c r="P48" s="48"/>
      <c r="Q48" s="48"/>
      <c r="R48" s="48"/>
      <c r="S48" s="48"/>
      <c r="T48" s="48"/>
      <c r="U48" s="48"/>
    </row>
    <row r="49" spans="1:21" ht="30.75" customHeight="1" x14ac:dyDescent="0.2">
      <c r="A49" s="48"/>
      <c r="B49" s="1155"/>
      <c r="C49" s="1156"/>
      <c r="D49" s="62"/>
      <c r="E49" s="1161" t="s">
        <v>16</v>
      </c>
      <c r="F49" s="1161"/>
      <c r="G49" s="1161"/>
      <c r="H49" s="1161"/>
      <c r="I49" s="1161"/>
      <c r="J49" s="1162"/>
      <c r="K49" s="63">
        <v>6</v>
      </c>
      <c r="L49" s="64">
        <v>6</v>
      </c>
      <c r="M49" s="64">
        <v>6</v>
      </c>
      <c r="N49" s="64">
        <v>6</v>
      </c>
      <c r="O49" s="65">
        <v>6</v>
      </c>
      <c r="P49" s="48"/>
      <c r="Q49" s="48"/>
      <c r="R49" s="48"/>
      <c r="S49" s="48"/>
      <c r="T49" s="48"/>
      <c r="U49" s="48"/>
    </row>
    <row r="50" spans="1:21" ht="30.75" customHeight="1" x14ac:dyDescent="0.2">
      <c r="A50" s="48"/>
      <c r="B50" s="1155"/>
      <c r="C50" s="1156"/>
      <c r="D50" s="62"/>
      <c r="E50" s="1161" t="s">
        <v>17</v>
      </c>
      <c r="F50" s="1161"/>
      <c r="G50" s="1161"/>
      <c r="H50" s="1161"/>
      <c r="I50" s="1161"/>
      <c r="J50" s="1162"/>
      <c r="K50" s="63">
        <v>19</v>
      </c>
      <c r="L50" s="64">
        <v>56</v>
      </c>
      <c r="M50" s="64" t="s">
        <v>517</v>
      </c>
      <c r="N50" s="64" t="s">
        <v>517</v>
      </c>
      <c r="O50" s="65" t="s">
        <v>517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5325</v>
      </c>
      <c r="L52" s="64">
        <v>5331</v>
      </c>
      <c r="M52" s="64">
        <v>5151</v>
      </c>
      <c r="N52" s="64">
        <v>5152</v>
      </c>
      <c r="O52" s="65">
        <v>5204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2531</v>
      </c>
      <c r="L53" s="69">
        <v>2446</v>
      </c>
      <c r="M53" s="69">
        <v>2043</v>
      </c>
      <c r="N53" s="69">
        <v>1864</v>
      </c>
      <c r="O53" s="70">
        <v>1970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tY8mZDAgScej59/y1iSCACk1Bn8hJLg+1rdwLqMEooF9hg0VzJdBaLOYpFsX3RmWR/zcwTC+IOBis5MMBIWiQ==" saltValue="O1oLf147s3LwlcLIJXOi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55518</v>
      </c>
      <c r="J41" s="356">
        <v>54769</v>
      </c>
      <c r="K41" s="356">
        <v>53263</v>
      </c>
      <c r="L41" s="356">
        <v>51806</v>
      </c>
      <c r="M41" s="357">
        <v>49041</v>
      </c>
    </row>
    <row r="42" spans="2:13" ht="27.75" customHeight="1" x14ac:dyDescent="0.2">
      <c r="B42" s="1186"/>
      <c r="C42" s="1187"/>
      <c r="D42" s="106"/>
      <c r="E42" s="1192" t="s">
        <v>34</v>
      </c>
      <c r="F42" s="1192"/>
      <c r="G42" s="1192"/>
      <c r="H42" s="1193"/>
      <c r="I42" s="358">
        <v>3716</v>
      </c>
      <c r="J42" s="359">
        <v>2594</v>
      </c>
      <c r="K42" s="359">
        <v>2478</v>
      </c>
      <c r="L42" s="359">
        <v>2362</v>
      </c>
      <c r="M42" s="360">
        <v>7230</v>
      </c>
    </row>
    <row r="43" spans="2:13" ht="27.75" customHeight="1" x14ac:dyDescent="0.2">
      <c r="B43" s="1186"/>
      <c r="C43" s="1187"/>
      <c r="D43" s="106"/>
      <c r="E43" s="1192" t="s">
        <v>35</v>
      </c>
      <c r="F43" s="1192"/>
      <c r="G43" s="1192"/>
      <c r="H43" s="1193"/>
      <c r="I43" s="358">
        <v>17457</v>
      </c>
      <c r="J43" s="359">
        <v>17052</v>
      </c>
      <c r="K43" s="359">
        <v>15898</v>
      </c>
      <c r="L43" s="359">
        <v>14288</v>
      </c>
      <c r="M43" s="360">
        <v>12923</v>
      </c>
    </row>
    <row r="44" spans="2:13" ht="27.75" customHeight="1" x14ac:dyDescent="0.2">
      <c r="B44" s="1186"/>
      <c r="C44" s="1187"/>
      <c r="D44" s="106"/>
      <c r="E44" s="1192" t="s">
        <v>36</v>
      </c>
      <c r="F44" s="1192"/>
      <c r="G44" s="1192"/>
      <c r="H44" s="1193"/>
      <c r="I44" s="358">
        <v>47</v>
      </c>
      <c r="J44" s="359">
        <v>38</v>
      </c>
      <c r="K44" s="359">
        <v>30</v>
      </c>
      <c r="L44" s="359">
        <v>21</v>
      </c>
      <c r="M44" s="360">
        <v>13</v>
      </c>
    </row>
    <row r="45" spans="2:13" ht="27.75" customHeight="1" x14ac:dyDescent="0.2">
      <c r="B45" s="1186"/>
      <c r="C45" s="1187"/>
      <c r="D45" s="106"/>
      <c r="E45" s="1192" t="s">
        <v>37</v>
      </c>
      <c r="F45" s="1192"/>
      <c r="G45" s="1192"/>
      <c r="H45" s="1193"/>
      <c r="I45" s="358">
        <v>7955</v>
      </c>
      <c r="J45" s="359">
        <v>7867</v>
      </c>
      <c r="K45" s="359">
        <v>7729</v>
      </c>
      <c r="L45" s="359">
        <v>7497</v>
      </c>
      <c r="M45" s="360">
        <v>7745</v>
      </c>
    </row>
    <row r="46" spans="2:13" ht="27.75" customHeight="1" x14ac:dyDescent="0.2">
      <c r="B46" s="1186"/>
      <c r="C46" s="1187"/>
      <c r="D46" s="107"/>
      <c r="E46" s="1192" t="s">
        <v>38</v>
      </c>
      <c r="F46" s="1192"/>
      <c r="G46" s="1192"/>
      <c r="H46" s="1193"/>
      <c r="I46" s="358" t="s">
        <v>517</v>
      </c>
      <c r="J46" s="359" t="s">
        <v>517</v>
      </c>
      <c r="K46" s="359" t="s">
        <v>517</v>
      </c>
      <c r="L46" s="359" t="s">
        <v>517</v>
      </c>
      <c r="M46" s="360" t="s">
        <v>517</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13182</v>
      </c>
      <c r="J50" s="359">
        <v>12749</v>
      </c>
      <c r="K50" s="359">
        <v>12819</v>
      </c>
      <c r="L50" s="359">
        <v>14492</v>
      </c>
      <c r="M50" s="360">
        <v>15748</v>
      </c>
    </row>
    <row r="51" spans="2:13" ht="27.75" customHeight="1" x14ac:dyDescent="0.2">
      <c r="B51" s="1186"/>
      <c r="C51" s="1187"/>
      <c r="D51" s="106"/>
      <c r="E51" s="1192" t="s">
        <v>44</v>
      </c>
      <c r="F51" s="1192"/>
      <c r="G51" s="1192"/>
      <c r="H51" s="1193"/>
      <c r="I51" s="358">
        <v>814</v>
      </c>
      <c r="J51" s="359">
        <v>720</v>
      </c>
      <c r="K51" s="359">
        <v>659</v>
      </c>
      <c r="L51" s="359">
        <v>599</v>
      </c>
      <c r="M51" s="360">
        <v>1002</v>
      </c>
    </row>
    <row r="52" spans="2:13" ht="27.75" customHeight="1" x14ac:dyDescent="0.2">
      <c r="B52" s="1188"/>
      <c r="C52" s="1189"/>
      <c r="D52" s="106"/>
      <c r="E52" s="1192" t="s">
        <v>45</v>
      </c>
      <c r="F52" s="1192"/>
      <c r="G52" s="1192"/>
      <c r="H52" s="1193"/>
      <c r="I52" s="358">
        <v>52689</v>
      </c>
      <c r="J52" s="359">
        <v>51970</v>
      </c>
      <c r="K52" s="359">
        <v>50449</v>
      </c>
      <c r="L52" s="359">
        <v>48424</v>
      </c>
      <c r="M52" s="360">
        <v>45195</v>
      </c>
    </row>
    <row r="53" spans="2:13" ht="27.75" customHeight="1" thickBot="1" x14ac:dyDescent="0.25">
      <c r="B53" s="1199" t="s">
        <v>46</v>
      </c>
      <c r="C53" s="1200"/>
      <c r="D53" s="110"/>
      <c r="E53" s="1201" t="s">
        <v>47</v>
      </c>
      <c r="F53" s="1201"/>
      <c r="G53" s="1201"/>
      <c r="H53" s="1202"/>
      <c r="I53" s="361">
        <v>18008</v>
      </c>
      <c r="J53" s="362">
        <v>16880</v>
      </c>
      <c r="K53" s="362">
        <v>15471</v>
      </c>
      <c r="L53" s="362">
        <v>12458</v>
      </c>
      <c r="M53" s="363">
        <v>15004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6ec/Uxl7vViuuK50zfBwAs/oV9Xk72v52BaazZfYW9UkpveiX5nNvd2IXyp/91GA+HNadmCtdJyMp6m4Mzq5oQ==" saltValue="0nkAHf00oyXelHLI3SR9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5466</v>
      </c>
      <c r="G55" s="122">
        <v>5923</v>
      </c>
      <c r="H55" s="123">
        <v>6832</v>
      </c>
    </row>
    <row r="56" spans="2:8" ht="52.5" customHeight="1" x14ac:dyDescent="0.2">
      <c r="B56" s="124"/>
      <c r="C56" s="1213" t="s">
        <v>51</v>
      </c>
      <c r="D56" s="1213"/>
      <c r="E56" s="1214"/>
      <c r="F56" s="125">
        <v>389</v>
      </c>
      <c r="G56" s="125">
        <v>906</v>
      </c>
      <c r="H56" s="126">
        <v>908</v>
      </c>
    </row>
    <row r="57" spans="2:8" ht="53.25" customHeight="1" x14ac:dyDescent="0.2">
      <c r="B57" s="124"/>
      <c r="C57" s="1215" t="s">
        <v>52</v>
      </c>
      <c r="D57" s="1215"/>
      <c r="E57" s="1216"/>
      <c r="F57" s="127">
        <v>9083</v>
      </c>
      <c r="G57" s="127">
        <v>9621</v>
      </c>
      <c r="H57" s="128">
        <v>9562</v>
      </c>
    </row>
    <row r="58" spans="2:8" ht="45.75" customHeight="1" x14ac:dyDescent="0.2">
      <c r="B58" s="129"/>
      <c r="C58" s="1203" t="s">
        <v>589</v>
      </c>
      <c r="D58" s="1204"/>
      <c r="E58" s="1205"/>
      <c r="F58" s="130">
        <v>3054</v>
      </c>
      <c r="G58" s="130">
        <v>2916</v>
      </c>
      <c r="H58" s="131">
        <v>2817</v>
      </c>
    </row>
    <row r="59" spans="2:8" ht="45.75" customHeight="1" x14ac:dyDescent="0.2">
      <c r="B59" s="129"/>
      <c r="C59" s="1203" t="s">
        <v>590</v>
      </c>
      <c r="D59" s="1204"/>
      <c r="E59" s="1205"/>
      <c r="F59" s="130">
        <v>722</v>
      </c>
      <c r="G59" s="130">
        <v>1267</v>
      </c>
      <c r="H59" s="131">
        <v>1643</v>
      </c>
    </row>
    <row r="60" spans="2:8" ht="45.75" customHeight="1" x14ac:dyDescent="0.2">
      <c r="B60" s="129"/>
      <c r="C60" s="1203" t="s">
        <v>591</v>
      </c>
      <c r="D60" s="1204"/>
      <c r="E60" s="1205"/>
      <c r="F60" s="130">
        <v>796</v>
      </c>
      <c r="G60" s="130">
        <v>791</v>
      </c>
      <c r="H60" s="131">
        <v>792</v>
      </c>
    </row>
    <row r="61" spans="2:8" ht="45.75" customHeight="1" x14ac:dyDescent="0.2">
      <c r="B61" s="129"/>
      <c r="C61" s="1203" t="s">
        <v>592</v>
      </c>
      <c r="D61" s="1204"/>
      <c r="E61" s="1205"/>
      <c r="F61" s="130">
        <v>740</v>
      </c>
      <c r="G61" s="130">
        <v>729</v>
      </c>
      <c r="H61" s="131">
        <v>729</v>
      </c>
    </row>
    <row r="62" spans="2:8" ht="45.75" customHeight="1" thickBot="1" x14ac:dyDescent="0.25">
      <c r="B62" s="132"/>
      <c r="C62" s="1206" t="s">
        <v>593</v>
      </c>
      <c r="D62" s="1207"/>
      <c r="E62" s="1208"/>
      <c r="F62" s="133">
        <v>591</v>
      </c>
      <c r="G62" s="133">
        <v>535</v>
      </c>
      <c r="H62" s="134">
        <v>564</v>
      </c>
    </row>
    <row r="63" spans="2:8" ht="52.5" customHeight="1" thickBot="1" x14ac:dyDescent="0.25">
      <c r="B63" s="135"/>
      <c r="C63" s="1209" t="s">
        <v>53</v>
      </c>
      <c r="D63" s="1209"/>
      <c r="E63" s="1210"/>
      <c r="F63" s="136">
        <v>14938</v>
      </c>
      <c r="G63" s="136">
        <v>16451</v>
      </c>
      <c r="H63" s="137">
        <v>17302</v>
      </c>
    </row>
    <row r="64" spans="2:8" ht="13.2" x14ac:dyDescent="0.2"/>
  </sheetData>
  <sheetProtection algorithmName="SHA-512" hashValue="7Tf8vzW0dC6N2fkLVtmegVWtXbxA/VKHwdOgeffM5hhOXgvd3ejcRTQ1PbSGGcqyBkL0nkpLBiRsOAbOKayRNQ==" saltValue="1cEJk+lBEImFtcHs2r4F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80354</v>
      </c>
      <c r="E3" s="156"/>
      <c r="F3" s="157">
        <v>54684</v>
      </c>
      <c r="G3" s="158"/>
      <c r="H3" s="159"/>
    </row>
    <row r="4" spans="1:8" x14ac:dyDescent="0.2">
      <c r="A4" s="160"/>
      <c r="B4" s="161"/>
      <c r="C4" s="162"/>
      <c r="D4" s="163">
        <v>50209</v>
      </c>
      <c r="E4" s="164"/>
      <c r="F4" s="165">
        <v>32829</v>
      </c>
      <c r="G4" s="166"/>
      <c r="H4" s="167"/>
    </row>
    <row r="5" spans="1:8" x14ac:dyDescent="0.2">
      <c r="A5" s="148" t="s">
        <v>550</v>
      </c>
      <c r="B5" s="153"/>
      <c r="C5" s="154"/>
      <c r="D5" s="155">
        <v>67464</v>
      </c>
      <c r="E5" s="156"/>
      <c r="F5" s="157">
        <v>62383</v>
      </c>
      <c r="G5" s="158"/>
      <c r="H5" s="159"/>
    </row>
    <row r="6" spans="1:8" x14ac:dyDescent="0.2">
      <c r="A6" s="160"/>
      <c r="B6" s="161"/>
      <c r="C6" s="162"/>
      <c r="D6" s="163">
        <v>19451</v>
      </c>
      <c r="E6" s="164"/>
      <c r="F6" s="165">
        <v>35325</v>
      </c>
      <c r="G6" s="166"/>
      <c r="H6" s="167"/>
    </row>
    <row r="7" spans="1:8" x14ac:dyDescent="0.2">
      <c r="A7" s="148" t="s">
        <v>551</v>
      </c>
      <c r="B7" s="153"/>
      <c r="C7" s="154"/>
      <c r="D7" s="155">
        <v>41609</v>
      </c>
      <c r="E7" s="156"/>
      <c r="F7" s="157">
        <v>63812</v>
      </c>
      <c r="G7" s="158"/>
      <c r="H7" s="159"/>
    </row>
    <row r="8" spans="1:8" x14ac:dyDescent="0.2">
      <c r="A8" s="160"/>
      <c r="B8" s="161"/>
      <c r="C8" s="162"/>
      <c r="D8" s="163">
        <v>23256</v>
      </c>
      <c r="E8" s="164"/>
      <c r="F8" s="165">
        <v>33848</v>
      </c>
      <c r="G8" s="166"/>
      <c r="H8" s="167"/>
    </row>
    <row r="9" spans="1:8" x14ac:dyDescent="0.2">
      <c r="A9" s="148" t="s">
        <v>552</v>
      </c>
      <c r="B9" s="153"/>
      <c r="C9" s="154"/>
      <c r="D9" s="155">
        <v>37197</v>
      </c>
      <c r="E9" s="156"/>
      <c r="F9" s="157">
        <v>40807</v>
      </c>
      <c r="G9" s="158"/>
      <c r="H9" s="159"/>
    </row>
    <row r="10" spans="1:8" x14ac:dyDescent="0.2">
      <c r="A10" s="160"/>
      <c r="B10" s="161"/>
      <c r="C10" s="162"/>
      <c r="D10" s="163">
        <v>16915</v>
      </c>
      <c r="E10" s="164"/>
      <c r="F10" s="165">
        <v>19520</v>
      </c>
      <c r="G10" s="166"/>
      <c r="H10" s="167"/>
    </row>
    <row r="11" spans="1:8" x14ac:dyDescent="0.2">
      <c r="A11" s="148" t="s">
        <v>553</v>
      </c>
      <c r="B11" s="153"/>
      <c r="C11" s="154"/>
      <c r="D11" s="155">
        <v>37313</v>
      </c>
      <c r="E11" s="156"/>
      <c r="F11" s="157">
        <v>37343</v>
      </c>
      <c r="G11" s="158"/>
      <c r="H11" s="159"/>
    </row>
    <row r="12" spans="1:8" x14ac:dyDescent="0.2">
      <c r="A12" s="160"/>
      <c r="B12" s="161"/>
      <c r="C12" s="168"/>
      <c r="D12" s="163">
        <v>19086</v>
      </c>
      <c r="E12" s="164"/>
      <c r="F12" s="165">
        <v>17633</v>
      </c>
      <c r="G12" s="166"/>
      <c r="H12" s="167"/>
    </row>
    <row r="13" spans="1:8" x14ac:dyDescent="0.2">
      <c r="A13" s="148"/>
      <c r="B13" s="153"/>
      <c r="C13" s="169"/>
      <c r="D13" s="170">
        <v>52787</v>
      </c>
      <c r="E13" s="171"/>
      <c r="F13" s="172">
        <v>51806</v>
      </c>
      <c r="G13" s="173"/>
      <c r="H13" s="159"/>
    </row>
    <row r="14" spans="1:8" x14ac:dyDescent="0.2">
      <c r="A14" s="160"/>
      <c r="B14" s="161"/>
      <c r="C14" s="162"/>
      <c r="D14" s="163">
        <v>25783</v>
      </c>
      <c r="E14" s="164"/>
      <c r="F14" s="165">
        <v>27831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2.91</v>
      </c>
      <c r="C19" s="174">
        <f>ROUND(VALUE(SUBSTITUTE(実質収支比率等に係る経年分析!G$48,"▲","-")),2)</f>
        <v>1.95</v>
      </c>
      <c r="D19" s="174">
        <f>ROUND(VALUE(SUBSTITUTE(実質収支比率等に係る経年分析!H$48,"▲","-")),2)</f>
        <v>3.01</v>
      </c>
      <c r="E19" s="174">
        <f>ROUND(VALUE(SUBSTITUTE(実質収支比率等に係る経年分析!I$48,"▲","-")),2)</f>
        <v>6.22</v>
      </c>
      <c r="F19" s="174">
        <f>ROUND(VALUE(SUBSTITUTE(実質収支比率等に係る経年分析!J$48,"▲","-")),2)</f>
        <v>6.57</v>
      </c>
    </row>
    <row r="20" spans="1:11" x14ac:dyDescent="0.2">
      <c r="A20" s="174" t="s">
        <v>57</v>
      </c>
      <c r="B20" s="174">
        <f>ROUND(VALUE(SUBSTITUTE(実質収支比率等に係る経年分析!F$47,"▲","-")),2)</f>
        <v>24.45</v>
      </c>
      <c r="C20" s="174">
        <f>ROUND(VALUE(SUBSTITUTE(実質収支比率等に係る経年分析!G$47,"▲","-")),2)</f>
        <v>23.3</v>
      </c>
      <c r="D20" s="174">
        <f>ROUND(VALUE(SUBSTITUTE(実質収支比率等に係る経年分析!H$47,"▲","-")),2)</f>
        <v>19.809999999999999</v>
      </c>
      <c r="E20" s="174">
        <f>ROUND(VALUE(SUBSTITUTE(実質収支比率等に係る経年分析!I$47,"▲","-")),2)</f>
        <v>20.88</v>
      </c>
      <c r="F20" s="174">
        <f>ROUND(VALUE(SUBSTITUTE(実質収支比率等に係る経年分析!J$47,"▲","-")),2)</f>
        <v>24.75</v>
      </c>
    </row>
    <row r="21" spans="1:11" x14ac:dyDescent="0.2">
      <c r="A21" s="174" t="s">
        <v>58</v>
      </c>
      <c r="B21" s="174">
        <f>IF(ISNUMBER(VALUE(SUBSTITUTE(実質収支比率等に係る経年分析!F$49,"▲","-"))),ROUND(VALUE(SUBSTITUTE(実質収支比率等に係る経年分析!F$49,"▲","-")),2),NA())</f>
        <v>0.46</v>
      </c>
      <c r="C21" s="174">
        <f>IF(ISNUMBER(VALUE(SUBSTITUTE(実質収支比率等に係る経年分析!G$49,"▲","-"))),ROUND(VALUE(SUBSTITUTE(実質収支比率等に係る経年分析!G$49,"▲","-")),2),NA())</f>
        <v>-2.42</v>
      </c>
      <c r="D21" s="174">
        <f>IF(ISNUMBER(VALUE(SUBSTITUTE(実質収支比率等に係る経年分析!H$49,"▲","-"))),ROUND(VALUE(SUBSTITUTE(実質収支比率等に係る経年分析!H$49,"▲","-")),2),NA())</f>
        <v>-2.02</v>
      </c>
      <c r="E21" s="174">
        <f>IF(ISNUMBER(VALUE(SUBSTITUTE(実質収支比率等に係る経年分析!I$49,"▲","-"))),ROUND(VALUE(SUBSTITUTE(実質収支比率等に係る経年分析!I$49,"▲","-")),2),NA())</f>
        <v>4.91</v>
      </c>
      <c r="F21" s="174">
        <f>IF(ISNUMBER(VALUE(SUBSTITUTE(実質収支比率等に係る経年分析!J$49,"▲","-"))),ROUND(VALUE(SUBSTITUTE(実質収支比率等に係る経年分析!J$49,"▲","-")),2),NA())</f>
        <v>3.46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0.23</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0.22</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0.17</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0.09</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国民健康保険事業特別会計</v>
      </c>
      <c r="B31" s="175">
        <f>IF(ROUND(VALUE(SUBSTITUTE(連結実質赤字比率に係る赤字・黒字の構成分析!F$39,"▲", "-")), 2) &lt; 0, ABS(ROUND(VALUE(SUBSTITUTE(連結実質赤字比率に係る赤字・黒字の構成分析!F$39,"▲", "-")), 2)), NA())</f>
        <v>0.3</v>
      </c>
      <c r="C31" s="175" t="e">
        <f>IF(ROUND(VALUE(SUBSTITUTE(連結実質赤字比率に係る赤字・黒字の構成分析!F$39,"▲", "-")), 2) &gt;= 0, ABS(ROUND(VALUE(SUBSTITUTE(連結実質赤字比率に係る赤字・黒字の構成分析!F$39,"▲", "-")), 2)), NA())</f>
        <v>#N/A</v>
      </c>
      <c r="D31" s="175">
        <f>IF(ROUND(VALUE(SUBSTITUTE(連結実質赤字比率に係る赤字・黒字の構成分析!G$39,"▲", "-")), 2) &lt; 0, ABS(ROUND(VALUE(SUBSTITUTE(連結実質赤字比率に係る赤字・黒字の構成分析!G$39,"▲", "-")), 2)), NA())</f>
        <v>0.37</v>
      </c>
      <c r="E31" s="175" t="e">
        <f>IF(ROUND(VALUE(SUBSTITUTE(連結実質赤字比率に係る赤字・黒字の構成分析!G$39,"▲", "-")), 2) &gt;= 0, ABS(ROUND(VALUE(SUBSTITUTE(連結実質赤字比率に係る赤字・黒字の構成分析!G$39,"▲", "-")), 2)), NA())</f>
        <v>#N/A</v>
      </c>
      <c r="F31" s="175">
        <f>IF(ROUND(VALUE(SUBSTITUTE(連結実質赤字比率に係る赤字・黒字の構成分析!H$39,"▲", "-")), 2) &lt; 0, ABS(ROUND(VALUE(SUBSTITUTE(連結実質赤字比率に係る赤字・黒字の構成分析!H$39,"▲", "-")), 2)), NA())</f>
        <v>0.35</v>
      </c>
      <c r="G31" s="175" t="e">
        <f>IF(ROUND(VALUE(SUBSTITUTE(連結実質赤字比率に係る赤字・黒字の構成分析!H$39,"▲", "-")), 2) &gt;= 0, ABS(ROUND(VALUE(SUBSTITUTE(連結実質赤字比率に係る赤字・黒字の構成分析!H$39,"▲", "-")), 2)), NA())</f>
        <v>#N/A</v>
      </c>
      <c r="H31" s="175">
        <f>IF(ROUND(VALUE(SUBSTITUTE(連結実質赤字比率に係る赤字・黒字の構成分析!I$39,"▲", "-")), 2) &lt; 0, ABS(ROUND(VALUE(SUBSTITUTE(連結実質赤字比率に係る赤字・黒字の構成分析!I$39,"▲", "-")), 2)), NA())</f>
        <v>0.44</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1.72</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5.73</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6.56</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4.5999999999999996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5325</v>
      </c>
      <c r="E42" s="176"/>
      <c r="F42" s="176"/>
      <c r="G42" s="176">
        <f>'実質公債費比率（分子）の構造'!L$52</f>
        <v>5331</v>
      </c>
      <c r="H42" s="176"/>
      <c r="I42" s="176"/>
      <c r="J42" s="176">
        <f>'実質公債費比率（分子）の構造'!M$52</f>
        <v>5151</v>
      </c>
      <c r="K42" s="176"/>
      <c r="L42" s="176"/>
      <c r="M42" s="176">
        <f>'実質公債費比率（分子）の構造'!N$52</f>
        <v>5152</v>
      </c>
      <c r="N42" s="176"/>
      <c r="O42" s="176"/>
      <c r="P42" s="176">
        <f>'実質公債費比率（分子）の構造'!O$52</f>
        <v>5204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19</v>
      </c>
      <c r="C44" s="176"/>
      <c r="D44" s="176"/>
      <c r="E44" s="176">
        <f>'実質公債費比率（分子）の構造'!L$50</f>
        <v>56</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v>
      </c>
      <c r="C45" s="176"/>
      <c r="D45" s="176"/>
      <c r="E45" s="176">
        <f>'実質公債費比率（分子）の構造'!L$49</f>
        <v>6</v>
      </c>
      <c r="F45" s="176"/>
      <c r="G45" s="176"/>
      <c r="H45" s="176">
        <f>'実質公債費比率（分子）の構造'!M$49</f>
        <v>6</v>
      </c>
      <c r="I45" s="176"/>
      <c r="J45" s="176"/>
      <c r="K45" s="176">
        <f>'実質公債費比率（分子）の構造'!N$49</f>
        <v>6</v>
      </c>
      <c r="L45" s="176"/>
      <c r="M45" s="176"/>
      <c r="N45" s="176">
        <f>'実質公債費比率（分子）の構造'!O$49</f>
        <v>6</v>
      </c>
      <c r="O45" s="176"/>
      <c r="P45" s="176"/>
    </row>
    <row r="46" spans="1:16" x14ac:dyDescent="0.2">
      <c r="A46" s="176" t="s">
        <v>69</v>
      </c>
      <c r="B46" s="176">
        <f>'実質公債費比率（分子）の構造'!K$48</f>
        <v>1503</v>
      </c>
      <c r="C46" s="176"/>
      <c r="D46" s="176"/>
      <c r="E46" s="176">
        <f>'実質公債費比率（分子）の構造'!L$48</f>
        <v>1425</v>
      </c>
      <c r="F46" s="176"/>
      <c r="G46" s="176"/>
      <c r="H46" s="176">
        <f>'実質公債費比率（分子）の構造'!M$48</f>
        <v>1336</v>
      </c>
      <c r="I46" s="176"/>
      <c r="J46" s="176"/>
      <c r="K46" s="176">
        <f>'実質公債費比率（分子）の構造'!N$48</f>
        <v>1400</v>
      </c>
      <c r="L46" s="176"/>
      <c r="M46" s="176"/>
      <c r="N46" s="176">
        <f>'実質公債費比率（分子）の構造'!O$48</f>
        <v>1428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6328</v>
      </c>
      <c r="C49" s="176"/>
      <c r="D49" s="176"/>
      <c r="E49" s="176">
        <f>'実質公債費比率（分子）の構造'!L$45</f>
        <v>6290</v>
      </c>
      <c r="F49" s="176"/>
      <c r="G49" s="176"/>
      <c r="H49" s="176">
        <f>'実質公債費比率（分子）の構造'!M$45</f>
        <v>5852</v>
      </c>
      <c r="I49" s="176"/>
      <c r="J49" s="176"/>
      <c r="K49" s="176">
        <f>'実質公債費比率（分子）の構造'!N$45</f>
        <v>5610</v>
      </c>
      <c r="L49" s="176"/>
      <c r="M49" s="176"/>
      <c r="N49" s="176">
        <f>'実質公債費比率（分子）の構造'!O$45</f>
        <v>5740</v>
      </c>
      <c r="O49" s="176"/>
      <c r="P49" s="176"/>
    </row>
    <row r="50" spans="1:16" x14ac:dyDescent="0.2">
      <c r="A50" s="176" t="s">
        <v>73</v>
      </c>
      <c r="B50" s="176" t="e">
        <f>NA()</f>
        <v>#N/A</v>
      </c>
      <c r="C50" s="176">
        <f>IF(ISNUMBER('実質公債費比率（分子）の構造'!K$53),'実質公債費比率（分子）の構造'!K$53,NA())</f>
        <v>2531</v>
      </c>
      <c r="D50" s="176" t="e">
        <f>NA()</f>
        <v>#N/A</v>
      </c>
      <c r="E50" s="176" t="e">
        <f>NA()</f>
        <v>#N/A</v>
      </c>
      <c r="F50" s="176">
        <f>IF(ISNUMBER('実質公債費比率（分子）の構造'!L$53),'実質公債費比率（分子）の構造'!L$53,NA())</f>
        <v>2446</v>
      </c>
      <c r="G50" s="176" t="e">
        <f>NA()</f>
        <v>#N/A</v>
      </c>
      <c r="H50" s="176" t="e">
        <f>NA()</f>
        <v>#N/A</v>
      </c>
      <c r="I50" s="176">
        <f>IF(ISNUMBER('実質公債費比率（分子）の構造'!M$53),'実質公債費比率（分子）の構造'!M$53,NA())</f>
        <v>2043</v>
      </c>
      <c r="J50" s="176" t="e">
        <f>NA()</f>
        <v>#N/A</v>
      </c>
      <c r="K50" s="176" t="e">
        <f>NA()</f>
        <v>#N/A</v>
      </c>
      <c r="L50" s="176">
        <f>IF(ISNUMBER('実質公債費比率（分子）の構造'!N$53),'実質公債費比率（分子）の構造'!N$53,NA())</f>
        <v>1864</v>
      </c>
      <c r="M50" s="176" t="e">
        <f>NA()</f>
        <v>#N/A</v>
      </c>
      <c r="N50" s="176" t="e">
        <f>NA()</f>
        <v>#N/A</v>
      </c>
      <c r="O50" s="176">
        <f>IF(ISNUMBER('実質公債費比率（分子）の構造'!O$53),'実質公債費比率（分子）の構造'!O$53,NA())</f>
        <v>1970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52689</v>
      </c>
      <c r="E56" s="175"/>
      <c r="F56" s="175"/>
      <c r="G56" s="175">
        <f>'将来負担比率（分子）の構造'!J$52</f>
        <v>51970</v>
      </c>
      <c r="H56" s="175"/>
      <c r="I56" s="175"/>
      <c r="J56" s="175">
        <f>'将来負担比率（分子）の構造'!K$52</f>
        <v>50449</v>
      </c>
      <c r="K56" s="175"/>
      <c r="L56" s="175"/>
      <c r="M56" s="175">
        <f>'将来負担比率（分子）の構造'!L$52</f>
        <v>48424</v>
      </c>
      <c r="N56" s="175"/>
      <c r="O56" s="175"/>
      <c r="P56" s="175">
        <f>'将来負担比率（分子）の構造'!M$52</f>
        <v>45195</v>
      </c>
    </row>
    <row r="57" spans="1:16" x14ac:dyDescent="0.2">
      <c r="A57" s="175" t="s">
        <v>44</v>
      </c>
      <c r="B57" s="175"/>
      <c r="C57" s="175"/>
      <c r="D57" s="175">
        <f>'将来負担比率（分子）の構造'!I$51</f>
        <v>814</v>
      </c>
      <c r="E57" s="175"/>
      <c r="F57" s="175"/>
      <c r="G57" s="175">
        <f>'将来負担比率（分子）の構造'!J$51</f>
        <v>720</v>
      </c>
      <c r="H57" s="175"/>
      <c r="I57" s="175"/>
      <c r="J57" s="175">
        <f>'将来負担比率（分子）の構造'!K$51</f>
        <v>659</v>
      </c>
      <c r="K57" s="175"/>
      <c r="L57" s="175"/>
      <c r="M57" s="175">
        <f>'将来負担比率（分子）の構造'!L$51</f>
        <v>599</v>
      </c>
      <c r="N57" s="175"/>
      <c r="O57" s="175"/>
      <c r="P57" s="175">
        <f>'将来負担比率（分子）の構造'!M$51</f>
        <v>1002</v>
      </c>
    </row>
    <row r="58" spans="1:16" x14ac:dyDescent="0.2">
      <c r="A58" s="175" t="s">
        <v>43</v>
      </c>
      <c r="B58" s="175"/>
      <c r="C58" s="175"/>
      <c r="D58" s="175">
        <f>'将来負担比率（分子）の構造'!I$50</f>
        <v>13182</v>
      </c>
      <c r="E58" s="175"/>
      <c r="F58" s="175"/>
      <c r="G58" s="175">
        <f>'将来負担比率（分子）の構造'!J$50</f>
        <v>12749</v>
      </c>
      <c r="H58" s="175"/>
      <c r="I58" s="175"/>
      <c r="J58" s="175">
        <f>'将来負担比率（分子）の構造'!K$50</f>
        <v>12819</v>
      </c>
      <c r="K58" s="175"/>
      <c r="L58" s="175"/>
      <c r="M58" s="175">
        <f>'将来負担比率（分子）の構造'!L$50</f>
        <v>14492</v>
      </c>
      <c r="N58" s="175"/>
      <c r="O58" s="175"/>
      <c r="P58" s="175">
        <f>'将来負担比率（分子）の構造'!M$50</f>
        <v>15748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7955</v>
      </c>
      <c r="C62" s="175"/>
      <c r="D62" s="175"/>
      <c r="E62" s="175">
        <f>'将来負担比率（分子）の構造'!J$45</f>
        <v>7867</v>
      </c>
      <c r="F62" s="175"/>
      <c r="G62" s="175"/>
      <c r="H62" s="175">
        <f>'将来負担比率（分子）の構造'!K$45</f>
        <v>7729</v>
      </c>
      <c r="I62" s="175"/>
      <c r="J62" s="175"/>
      <c r="K62" s="175">
        <f>'将来負担比率（分子）の構造'!L$45</f>
        <v>7497</v>
      </c>
      <c r="L62" s="175"/>
      <c r="M62" s="175"/>
      <c r="N62" s="175">
        <f>'将来負担比率（分子）の構造'!M$45</f>
        <v>7745</v>
      </c>
      <c r="O62" s="175"/>
      <c r="P62" s="175"/>
    </row>
    <row r="63" spans="1:16" x14ac:dyDescent="0.2">
      <c r="A63" s="175" t="s">
        <v>36</v>
      </c>
      <c r="B63" s="175">
        <f>'将来負担比率（分子）の構造'!I$44</f>
        <v>47</v>
      </c>
      <c r="C63" s="175"/>
      <c r="D63" s="175"/>
      <c r="E63" s="175">
        <f>'将来負担比率（分子）の構造'!J$44</f>
        <v>38</v>
      </c>
      <c r="F63" s="175"/>
      <c r="G63" s="175"/>
      <c r="H63" s="175">
        <f>'将来負担比率（分子）の構造'!K$44</f>
        <v>30</v>
      </c>
      <c r="I63" s="175"/>
      <c r="J63" s="175"/>
      <c r="K63" s="175">
        <f>'将来負担比率（分子）の構造'!L$44</f>
        <v>21</v>
      </c>
      <c r="L63" s="175"/>
      <c r="M63" s="175"/>
      <c r="N63" s="175">
        <f>'将来負担比率（分子）の構造'!M$44</f>
        <v>13</v>
      </c>
      <c r="O63" s="175"/>
      <c r="P63" s="175"/>
    </row>
    <row r="64" spans="1:16" x14ac:dyDescent="0.2">
      <c r="A64" s="175" t="s">
        <v>35</v>
      </c>
      <c r="B64" s="175">
        <f>'将来負担比率（分子）の構造'!I$43</f>
        <v>17457</v>
      </c>
      <c r="C64" s="175"/>
      <c r="D64" s="175"/>
      <c r="E64" s="175">
        <f>'将来負担比率（分子）の構造'!J$43</f>
        <v>17052</v>
      </c>
      <c r="F64" s="175"/>
      <c r="G64" s="175"/>
      <c r="H64" s="175">
        <f>'将来負担比率（分子）の構造'!K$43</f>
        <v>15898</v>
      </c>
      <c r="I64" s="175"/>
      <c r="J64" s="175"/>
      <c r="K64" s="175">
        <f>'将来負担比率（分子）の構造'!L$43</f>
        <v>14288</v>
      </c>
      <c r="L64" s="175"/>
      <c r="M64" s="175"/>
      <c r="N64" s="175">
        <f>'将来負担比率（分子）の構造'!M$43</f>
        <v>12923</v>
      </c>
      <c r="O64" s="175"/>
      <c r="P64" s="175"/>
    </row>
    <row r="65" spans="1:16" x14ac:dyDescent="0.2">
      <c r="A65" s="175" t="s">
        <v>34</v>
      </c>
      <c r="B65" s="175">
        <f>'将来負担比率（分子）の構造'!I$42</f>
        <v>3716</v>
      </c>
      <c r="C65" s="175"/>
      <c r="D65" s="175"/>
      <c r="E65" s="175">
        <f>'将来負担比率（分子）の構造'!J$42</f>
        <v>2594</v>
      </c>
      <c r="F65" s="175"/>
      <c r="G65" s="175"/>
      <c r="H65" s="175">
        <f>'将来負担比率（分子）の構造'!K$42</f>
        <v>2478</v>
      </c>
      <c r="I65" s="175"/>
      <c r="J65" s="175"/>
      <c r="K65" s="175">
        <f>'将来負担比率（分子）の構造'!L$42</f>
        <v>2362</v>
      </c>
      <c r="L65" s="175"/>
      <c r="M65" s="175"/>
      <c r="N65" s="175">
        <f>'将来負担比率（分子）の構造'!M$42</f>
        <v>7230</v>
      </c>
      <c r="O65" s="175"/>
      <c r="P65" s="175"/>
    </row>
    <row r="66" spans="1:16" x14ac:dyDescent="0.2">
      <c r="A66" s="175" t="s">
        <v>33</v>
      </c>
      <c r="B66" s="175">
        <f>'将来負担比率（分子）の構造'!I$41</f>
        <v>55518</v>
      </c>
      <c r="C66" s="175"/>
      <c r="D66" s="175"/>
      <c r="E66" s="175">
        <f>'将来負担比率（分子）の構造'!J$41</f>
        <v>54769</v>
      </c>
      <c r="F66" s="175"/>
      <c r="G66" s="175"/>
      <c r="H66" s="175">
        <f>'将来負担比率（分子）の構造'!K$41</f>
        <v>53263</v>
      </c>
      <c r="I66" s="175"/>
      <c r="J66" s="175"/>
      <c r="K66" s="175">
        <f>'将来負担比率（分子）の構造'!L$41</f>
        <v>51806</v>
      </c>
      <c r="L66" s="175"/>
      <c r="M66" s="175"/>
      <c r="N66" s="175">
        <f>'将来負担比率（分子）の構造'!M$41</f>
        <v>49041</v>
      </c>
      <c r="O66" s="175"/>
      <c r="P66" s="175"/>
    </row>
    <row r="67" spans="1:16" x14ac:dyDescent="0.2">
      <c r="A67" s="175" t="s">
        <v>77</v>
      </c>
      <c r="B67" s="175" t="e">
        <f>NA()</f>
        <v>#N/A</v>
      </c>
      <c r="C67" s="175">
        <f>IF(ISNUMBER('将来負担比率（分子）の構造'!I$53), IF('将来負担比率（分子）の構造'!I$53 &lt; 0, 0, '将来負担比率（分子）の構造'!I$53), NA())</f>
        <v>18008</v>
      </c>
      <c r="D67" s="175" t="e">
        <f>NA()</f>
        <v>#N/A</v>
      </c>
      <c r="E67" s="175" t="e">
        <f>NA()</f>
        <v>#N/A</v>
      </c>
      <c r="F67" s="175">
        <f>IF(ISNUMBER('将来負担比率（分子）の構造'!J$53), IF('将来負担比率（分子）の構造'!J$53 &lt; 0, 0, '将来負担比率（分子）の構造'!J$53), NA())</f>
        <v>16880</v>
      </c>
      <c r="G67" s="175" t="e">
        <f>NA()</f>
        <v>#N/A</v>
      </c>
      <c r="H67" s="175" t="e">
        <f>NA()</f>
        <v>#N/A</v>
      </c>
      <c r="I67" s="175">
        <f>IF(ISNUMBER('将来負担比率（分子）の構造'!K$53), IF('将来負担比率（分子）の構造'!K$53 &lt; 0, 0, '将来負担比率（分子）の構造'!K$53), NA())</f>
        <v>15471</v>
      </c>
      <c r="J67" s="175" t="e">
        <f>NA()</f>
        <v>#N/A</v>
      </c>
      <c r="K67" s="175" t="e">
        <f>NA()</f>
        <v>#N/A</v>
      </c>
      <c r="L67" s="175">
        <f>IF(ISNUMBER('将来負担比率（分子）の構造'!L$53), IF('将来負担比率（分子）の構造'!L$53 &lt; 0, 0, '将来負担比率（分子）の構造'!L$53), NA())</f>
        <v>12458</v>
      </c>
      <c r="M67" s="175" t="e">
        <f>NA()</f>
        <v>#N/A</v>
      </c>
      <c r="N67" s="175" t="e">
        <f>NA()</f>
        <v>#N/A</v>
      </c>
      <c r="O67" s="175">
        <f>IF(ISNUMBER('将来負担比率（分子）の構造'!M$53), IF('将来負担比率（分子）の構造'!M$53 &lt; 0, 0, '将来負担比率（分子）の構造'!M$53), NA())</f>
        <v>15004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5466</v>
      </c>
      <c r="C72" s="179">
        <f>基金残高に係る経年分析!G55</f>
        <v>5923</v>
      </c>
      <c r="D72" s="179">
        <f>基金残高に係る経年分析!H55</f>
        <v>6832</v>
      </c>
    </row>
    <row r="73" spans="1:16" x14ac:dyDescent="0.2">
      <c r="A73" s="178" t="s">
        <v>80</v>
      </c>
      <c r="B73" s="179">
        <f>基金残高に係る経年分析!F56</f>
        <v>389</v>
      </c>
      <c r="C73" s="179">
        <f>基金残高に係る経年分析!G56</f>
        <v>906</v>
      </c>
      <c r="D73" s="179">
        <f>基金残高に係る経年分析!H56</f>
        <v>908</v>
      </c>
    </row>
    <row r="74" spans="1:16" x14ac:dyDescent="0.2">
      <c r="A74" s="178" t="s">
        <v>81</v>
      </c>
      <c r="B74" s="179">
        <f>基金残高に係る経年分析!F57</f>
        <v>9083</v>
      </c>
      <c r="C74" s="179">
        <f>基金残高に係る経年分析!G57</f>
        <v>9621</v>
      </c>
      <c r="D74" s="179">
        <f>基金残高に係る経年分析!H57</f>
        <v>9562</v>
      </c>
    </row>
  </sheetData>
  <sheetProtection algorithmName="SHA-512" hashValue="dDPGOEhyrOThFHBpI+Qy2uitcjEl35vdazNDgbk2jrURMNUddTsReF+DkOZqWuPKFlvfQnqJ3MIHPxTMmSsYMg==" saltValue="lbaZfz/BocgUtNblbrdZ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14375069</v>
      </c>
      <c r="S5" s="613"/>
      <c r="T5" s="613"/>
      <c r="U5" s="613"/>
      <c r="V5" s="613"/>
      <c r="W5" s="613"/>
      <c r="X5" s="613"/>
      <c r="Y5" s="614"/>
      <c r="Z5" s="615">
        <v>30.2</v>
      </c>
      <c r="AA5" s="615"/>
      <c r="AB5" s="615"/>
      <c r="AC5" s="615"/>
      <c r="AD5" s="616">
        <v>14375069</v>
      </c>
      <c r="AE5" s="616"/>
      <c r="AF5" s="616"/>
      <c r="AG5" s="616"/>
      <c r="AH5" s="616"/>
      <c r="AI5" s="616"/>
      <c r="AJ5" s="616"/>
      <c r="AK5" s="616"/>
      <c r="AL5" s="617">
        <v>51.9</v>
      </c>
      <c r="AM5" s="618"/>
      <c r="AN5" s="618"/>
      <c r="AO5" s="619"/>
      <c r="AP5" s="609" t="s">
        <v>232</v>
      </c>
      <c r="AQ5" s="610"/>
      <c r="AR5" s="610"/>
      <c r="AS5" s="610"/>
      <c r="AT5" s="610"/>
      <c r="AU5" s="610"/>
      <c r="AV5" s="610"/>
      <c r="AW5" s="610"/>
      <c r="AX5" s="610"/>
      <c r="AY5" s="610"/>
      <c r="AZ5" s="610"/>
      <c r="BA5" s="610"/>
      <c r="BB5" s="610"/>
      <c r="BC5" s="610"/>
      <c r="BD5" s="610"/>
      <c r="BE5" s="610"/>
      <c r="BF5" s="611"/>
      <c r="BG5" s="623">
        <v>14346096</v>
      </c>
      <c r="BH5" s="624"/>
      <c r="BI5" s="624"/>
      <c r="BJ5" s="624"/>
      <c r="BK5" s="624"/>
      <c r="BL5" s="624"/>
      <c r="BM5" s="624"/>
      <c r="BN5" s="625"/>
      <c r="BO5" s="626">
        <v>99.8</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626661</v>
      </c>
      <c r="S6" s="624"/>
      <c r="T6" s="624"/>
      <c r="U6" s="624"/>
      <c r="V6" s="624"/>
      <c r="W6" s="624"/>
      <c r="X6" s="624"/>
      <c r="Y6" s="625"/>
      <c r="Z6" s="626">
        <v>1.3</v>
      </c>
      <c r="AA6" s="626"/>
      <c r="AB6" s="626"/>
      <c r="AC6" s="626"/>
      <c r="AD6" s="627">
        <v>626661</v>
      </c>
      <c r="AE6" s="627"/>
      <c r="AF6" s="627"/>
      <c r="AG6" s="627"/>
      <c r="AH6" s="627"/>
      <c r="AI6" s="627"/>
      <c r="AJ6" s="627"/>
      <c r="AK6" s="627"/>
      <c r="AL6" s="628">
        <v>2.2999999999999998</v>
      </c>
      <c r="AM6" s="629"/>
      <c r="AN6" s="629"/>
      <c r="AO6" s="630"/>
      <c r="AP6" s="620" t="s">
        <v>238</v>
      </c>
      <c r="AQ6" s="621"/>
      <c r="AR6" s="621"/>
      <c r="AS6" s="621"/>
      <c r="AT6" s="621"/>
      <c r="AU6" s="621"/>
      <c r="AV6" s="621"/>
      <c r="AW6" s="621"/>
      <c r="AX6" s="621"/>
      <c r="AY6" s="621"/>
      <c r="AZ6" s="621"/>
      <c r="BA6" s="621"/>
      <c r="BB6" s="621"/>
      <c r="BC6" s="621"/>
      <c r="BD6" s="621"/>
      <c r="BE6" s="621"/>
      <c r="BF6" s="622"/>
      <c r="BG6" s="623">
        <v>14346096</v>
      </c>
      <c r="BH6" s="624"/>
      <c r="BI6" s="624"/>
      <c r="BJ6" s="624"/>
      <c r="BK6" s="624"/>
      <c r="BL6" s="624"/>
      <c r="BM6" s="624"/>
      <c r="BN6" s="625"/>
      <c r="BO6" s="626">
        <v>99.8</v>
      </c>
      <c r="BP6" s="626"/>
      <c r="BQ6" s="626"/>
      <c r="BR6" s="626"/>
      <c r="BS6" s="627" t="s">
        <v>233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270192</v>
      </c>
      <c r="CS6" s="624"/>
      <c r="CT6" s="624"/>
      <c r="CU6" s="624"/>
      <c r="CV6" s="624"/>
      <c r="CW6" s="624"/>
      <c r="CX6" s="624"/>
      <c r="CY6" s="625"/>
      <c r="CZ6" s="617">
        <v>0.6</v>
      </c>
      <c r="DA6" s="618"/>
      <c r="DB6" s="618"/>
      <c r="DC6" s="634"/>
      <c r="DD6" s="632" t="s">
        <v>130</v>
      </c>
      <c r="DE6" s="624"/>
      <c r="DF6" s="624"/>
      <c r="DG6" s="624"/>
      <c r="DH6" s="624"/>
      <c r="DI6" s="624"/>
      <c r="DJ6" s="624"/>
      <c r="DK6" s="624"/>
      <c r="DL6" s="624"/>
      <c r="DM6" s="624"/>
      <c r="DN6" s="624"/>
      <c r="DO6" s="624"/>
      <c r="DP6" s="625"/>
      <c r="DQ6" s="632">
        <v>270083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5031</v>
      </c>
      <c r="S7" s="624"/>
      <c r="T7" s="624"/>
      <c r="U7" s="624"/>
      <c r="V7" s="624"/>
      <c r="W7" s="624"/>
      <c r="X7" s="624"/>
      <c r="Y7" s="625"/>
      <c r="Z7" s="626">
        <v>0</v>
      </c>
      <c r="AA7" s="626"/>
      <c r="AB7" s="626"/>
      <c r="AC7" s="626"/>
      <c r="AD7" s="627">
        <v>5031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5511512</v>
      </c>
      <c r="BH7" s="624"/>
      <c r="BI7" s="624"/>
      <c r="BJ7" s="624"/>
      <c r="BK7" s="624"/>
      <c r="BL7" s="624"/>
      <c r="BM7" s="624"/>
      <c r="BN7" s="625"/>
      <c r="BO7" s="626">
        <v>38.299999999999997</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7607765</v>
      </c>
      <c r="CS7" s="624"/>
      <c r="CT7" s="624"/>
      <c r="CU7" s="624"/>
      <c r="CV7" s="624"/>
      <c r="CW7" s="624"/>
      <c r="CX7" s="624"/>
      <c r="CY7" s="625"/>
      <c r="CZ7" s="626">
        <v>16.7</v>
      </c>
      <c r="DA7" s="626"/>
      <c r="DB7" s="626"/>
      <c r="DC7" s="626"/>
      <c r="DD7" s="632">
        <v>552972</v>
      </c>
      <c r="DE7" s="624"/>
      <c r="DF7" s="624"/>
      <c r="DG7" s="624"/>
      <c r="DH7" s="624"/>
      <c r="DI7" s="624"/>
      <c r="DJ7" s="624"/>
      <c r="DK7" s="624"/>
      <c r="DL7" s="624"/>
      <c r="DM7" s="624"/>
      <c r="DN7" s="624"/>
      <c r="DO7" s="624"/>
      <c r="DP7" s="625"/>
      <c r="DQ7" s="632">
        <v>5536555</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76540</v>
      </c>
      <c r="S8" s="624"/>
      <c r="T8" s="624"/>
      <c r="U8" s="624"/>
      <c r="V8" s="624"/>
      <c r="W8" s="624"/>
      <c r="X8" s="624"/>
      <c r="Y8" s="625"/>
      <c r="Z8" s="626">
        <v>0.2</v>
      </c>
      <c r="AA8" s="626"/>
      <c r="AB8" s="626"/>
      <c r="AC8" s="626"/>
      <c r="AD8" s="627">
        <v>76540</v>
      </c>
      <c r="AE8" s="627"/>
      <c r="AF8" s="627"/>
      <c r="AG8" s="627"/>
      <c r="AH8" s="627"/>
      <c r="AI8" s="627"/>
      <c r="AJ8" s="627"/>
      <c r="AK8" s="627"/>
      <c r="AL8" s="628">
        <v>0.3</v>
      </c>
      <c r="AM8" s="629"/>
      <c r="AN8" s="629"/>
      <c r="AO8" s="630"/>
      <c r="AP8" s="620" t="s">
        <v>244</v>
      </c>
      <c r="AQ8" s="621"/>
      <c r="AR8" s="621"/>
      <c r="AS8" s="621"/>
      <c r="AT8" s="621"/>
      <c r="AU8" s="621"/>
      <c r="AV8" s="621"/>
      <c r="AW8" s="621"/>
      <c r="AX8" s="621"/>
      <c r="AY8" s="621"/>
      <c r="AZ8" s="621"/>
      <c r="BA8" s="621"/>
      <c r="BB8" s="621"/>
      <c r="BC8" s="621"/>
      <c r="BD8" s="621"/>
      <c r="BE8" s="621"/>
      <c r="BF8" s="622"/>
      <c r="BG8" s="623">
        <v>167701</v>
      </c>
      <c r="BH8" s="624"/>
      <c r="BI8" s="624"/>
      <c r="BJ8" s="624"/>
      <c r="BK8" s="624"/>
      <c r="BL8" s="624"/>
      <c r="BM8" s="624"/>
      <c r="BN8" s="625"/>
      <c r="BO8" s="626">
        <v>1.2</v>
      </c>
      <c r="BP8" s="626"/>
      <c r="BQ8" s="626"/>
      <c r="BR8" s="626"/>
      <c r="BS8" s="627" t="s">
        <v>233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15391729</v>
      </c>
      <c r="CS8" s="624"/>
      <c r="CT8" s="624"/>
      <c r="CU8" s="624"/>
      <c r="CV8" s="624"/>
      <c r="CW8" s="624"/>
      <c r="CX8" s="624"/>
      <c r="CY8" s="625"/>
      <c r="CZ8" s="626">
        <v>33.9</v>
      </c>
      <c r="DA8" s="626"/>
      <c r="DB8" s="626"/>
      <c r="DC8" s="626"/>
      <c r="DD8" s="632">
        <v>451014</v>
      </c>
      <c r="DE8" s="624"/>
      <c r="DF8" s="624"/>
      <c r="DG8" s="624"/>
      <c r="DH8" s="624"/>
      <c r="DI8" s="624"/>
      <c r="DJ8" s="624"/>
      <c r="DK8" s="624"/>
      <c r="DL8" s="624"/>
      <c r="DM8" s="624"/>
      <c r="DN8" s="624"/>
      <c r="DO8" s="624"/>
      <c r="DP8" s="625"/>
      <c r="DQ8" s="632">
        <v>8072083</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55198</v>
      </c>
      <c r="S9" s="624"/>
      <c r="T9" s="624"/>
      <c r="U9" s="624"/>
      <c r="V9" s="624"/>
      <c r="W9" s="624"/>
      <c r="X9" s="624"/>
      <c r="Y9" s="625"/>
      <c r="Z9" s="626">
        <v>0.1</v>
      </c>
      <c r="AA9" s="626"/>
      <c r="AB9" s="626"/>
      <c r="AC9" s="626"/>
      <c r="AD9" s="627">
        <v>55198</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4195317</v>
      </c>
      <c r="BH9" s="624"/>
      <c r="BI9" s="624"/>
      <c r="BJ9" s="624"/>
      <c r="BK9" s="624"/>
      <c r="BL9" s="624"/>
      <c r="BM9" s="624"/>
      <c r="BN9" s="625"/>
      <c r="BO9" s="626">
        <v>29.2</v>
      </c>
      <c r="BP9" s="626"/>
      <c r="BQ9" s="626"/>
      <c r="BR9" s="626"/>
      <c r="BS9" s="627" t="s">
        <v>233</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4762885</v>
      </c>
      <c r="CS9" s="624"/>
      <c r="CT9" s="624"/>
      <c r="CU9" s="624"/>
      <c r="CV9" s="624"/>
      <c r="CW9" s="624"/>
      <c r="CX9" s="624"/>
      <c r="CY9" s="625"/>
      <c r="CZ9" s="626">
        <v>10.5</v>
      </c>
      <c r="DA9" s="626"/>
      <c r="DB9" s="626"/>
      <c r="DC9" s="626"/>
      <c r="DD9" s="632">
        <v>103825</v>
      </c>
      <c r="DE9" s="624"/>
      <c r="DF9" s="624"/>
      <c r="DG9" s="624"/>
      <c r="DH9" s="624"/>
      <c r="DI9" s="624"/>
      <c r="DJ9" s="624"/>
      <c r="DK9" s="624"/>
      <c r="DL9" s="624"/>
      <c r="DM9" s="624"/>
      <c r="DN9" s="624"/>
      <c r="DO9" s="624"/>
      <c r="DP9" s="625"/>
      <c r="DQ9" s="632">
        <v>3538377</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233</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312053</v>
      </c>
      <c r="BH10" s="624"/>
      <c r="BI10" s="624"/>
      <c r="BJ10" s="624"/>
      <c r="BK10" s="624"/>
      <c r="BL10" s="624"/>
      <c r="BM10" s="624"/>
      <c r="BN10" s="625"/>
      <c r="BO10" s="626">
        <v>2.2000000000000002</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60377</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20377</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2377692</v>
      </c>
      <c r="S11" s="624"/>
      <c r="T11" s="624"/>
      <c r="U11" s="624"/>
      <c r="V11" s="624"/>
      <c r="W11" s="624"/>
      <c r="X11" s="624"/>
      <c r="Y11" s="625"/>
      <c r="Z11" s="628">
        <v>5</v>
      </c>
      <c r="AA11" s="629"/>
      <c r="AB11" s="629"/>
      <c r="AC11" s="635"/>
      <c r="AD11" s="632">
        <v>2377692</v>
      </c>
      <c r="AE11" s="624"/>
      <c r="AF11" s="624"/>
      <c r="AG11" s="624"/>
      <c r="AH11" s="624"/>
      <c r="AI11" s="624"/>
      <c r="AJ11" s="624"/>
      <c r="AK11" s="625"/>
      <c r="AL11" s="628">
        <v>8.6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836441</v>
      </c>
      <c r="BH11" s="624"/>
      <c r="BI11" s="624"/>
      <c r="BJ11" s="624"/>
      <c r="BK11" s="624"/>
      <c r="BL11" s="624"/>
      <c r="BM11" s="624"/>
      <c r="BN11" s="625"/>
      <c r="BO11" s="626">
        <v>5.8</v>
      </c>
      <c r="BP11" s="626"/>
      <c r="BQ11" s="626"/>
      <c r="BR11" s="626"/>
      <c r="BS11" s="627" t="s">
        <v>130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2376667</v>
      </c>
      <c r="CS11" s="624"/>
      <c r="CT11" s="624"/>
      <c r="CU11" s="624"/>
      <c r="CV11" s="624"/>
      <c r="CW11" s="624"/>
      <c r="CX11" s="624"/>
      <c r="CY11" s="625"/>
      <c r="CZ11" s="626">
        <v>5.2</v>
      </c>
      <c r="DA11" s="626"/>
      <c r="DB11" s="626"/>
      <c r="DC11" s="626"/>
      <c r="DD11" s="632">
        <v>246665</v>
      </c>
      <c r="DE11" s="624"/>
      <c r="DF11" s="624"/>
      <c r="DG11" s="624"/>
      <c r="DH11" s="624"/>
      <c r="DI11" s="624"/>
      <c r="DJ11" s="624"/>
      <c r="DK11" s="624"/>
      <c r="DL11" s="624"/>
      <c r="DM11" s="624"/>
      <c r="DN11" s="624"/>
      <c r="DO11" s="624"/>
      <c r="DP11" s="625"/>
      <c r="DQ11" s="632">
        <v>1213751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194224</v>
      </c>
      <c r="S12" s="624"/>
      <c r="T12" s="624"/>
      <c r="U12" s="624"/>
      <c r="V12" s="624"/>
      <c r="W12" s="624"/>
      <c r="X12" s="624"/>
      <c r="Y12" s="625"/>
      <c r="Z12" s="626">
        <v>0.4</v>
      </c>
      <c r="AA12" s="626"/>
      <c r="AB12" s="626"/>
      <c r="AC12" s="626"/>
      <c r="AD12" s="627">
        <v>194224</v>
      </c>
      <c r="AE12" s="627"/>
      <c r="AF12" s="627"/>
      <c r="AG12" s="627"/>
      <c r="AH12" s="627"/>
      <c r="AI12" s="627"/>
      <c r="AJ12" s="627"/>
      <c r="AK12" s="627"/>
      <c r="AL12" s="628">
        <v>0.7</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7756915</v>
      </c>
      <c r="BH12" s="624"/>
      <c r="BI12" s="624"/>
      <c r="BJ12" s="624"/>
      <c r="BK12" s="624"/>
      <c r="BL12" s="624"/>
      <c r="BM12" s="624"/>
      <c r="BN12" s="625"/>
      <c r="BO12" s="626">
        <v>54</v>
      </c>
      <c r="BP12" s="626"/>
      <c r="BQ12" s="626"/>
      <c r="BR12" s="626"/>
      <c r="BS12" s="627" t="s">
        <v>130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1162562</v>
      </c>
      <c r="CS12" s="624"/>
      <c r="CT12" s="624"/>
      <c r="CU12" s="624"/>
      <c r="CV12" s="624"/>
      <c r="CW12" s="624"/>
      <c r="CX12" s="624"/>
      <c r="CY12" s="625"/>
      <c r="CZ12" s="626">
        <v>2.6</v>
      </c>
      <c r="DA12" s="626"/>
      <c r="DB12" s="626"/>
      <c r="DC12" s="626"/>
      <c r="DD12" s="632">
        <v>15080</v>
      </c>
      <c r="DE12" s="624"/>
      <c r="DF12" s="624"/>
      <c r="DG12" s="624"/>
      <c r="DH12" s="624"/>
      <c r="DI12" s="624"/>
      <c r="DJ12" s="624"/>
      <c r="DK12" s="624"/>
      <c r="DL12" s="624"/>
      <c r="DM12" s="624"/>
      <c r="DN12" s="624"/>
      <c r="DO12" s="624"/>
      <c r="DP12" s="625"/>
      <c r="DQ12" s="632">
        <v>320259</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233</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7745605</v>
      </c>
      <c r="BH13" s="624"/>
      <c r="BI13" s="624"/>
      <c r="BJ13" s="624"/>
      <c r="BK13" s="624"/>
      <c r="BL13" s="624"/>
      <c r="BM13" s="624"/>
      <c r="BN13" s="625"/>
      <c r="BO13" s="626">
        <v>53.9</v>
      </c>
      <c r="BP13" s="626"/>
      <c r="BQ13" s="626"/>
      <c r="BR13" s="626"/>
      <c r="BS13" s="627" t="s">
        <v>130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2730416</v>
      </c>
      <c r="CS13" s="624"/>
      <c r="CT13" s="624"/>
      <c r="CU13" s="624"/>
      <c r="CV13" s="624"/>
      <c r="CW13" s="624"/>
      <c r="CX13" s="624"/>
      <c r="CY13" s="625"/>
      <c r="CZ13" s="626">
        <v>6</v>
      </c>
      <c r="DA13" s="626"/>
      <c r="DB13" s="626"/>
      <c r="DC13" s="626"/>
      <c r="DD13" s="632">
        <v>1160018</v>
      </c>
      <c r="DE13" s="624"/>
      <c r="DF13" s="624"/>
      <c r="DG13" s="624"/>
      <c r="DH13" s="624"/>
      <c r="DI13" s="624"/>
      <c r="DJ13" s="624"/>
      <c r="DK13" s="624"/>
      <c r="DL13" s="624"/>
      <c r="DM13" s="624"/>
      <c r="DN13" s="624"/>
      <c r="DO13" s="624"/>
      <c r="DP13" s="625"/>
      <c r="DQ13" s="632">
        <v>1568834</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1086</v>
      </c>
      <c r="S14" s="624"/>
      <c r="T14" s="624"/>
      <c r="U14" s="624"/>
      <c r="V14" s="624"/>
      <c r="W14" s="624"/>
      <c r="X14" s="624"/>
      <c r="Y14" s="625"/>
      <c r="Z14" s="626">
        <v>0</v>
      </c>
      <c r="AA14" s="626"/>
      <c r="AB14" s="626"/>
      <c r="AC14" s="626"/>
      <c r="AD14" s="627">
        <v>1086</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369343</v>
      </c>
      <c r="BH14" s="624"/>
      <c r="BI14" s="624"/>
      <c r="BJ14" s="624"/>
      <c r="BK14" s="624"/>
      <c r="BL14" s="624"/>
      <c r="BM14" s="624"/>
      <c r="BN14" s="625"/>
      <c r="BO14" s="626">
        <v>2.6</v>
      </c>
      <c r="BP14" s="626"/>
      <c r="BQ14" s="626"/>
      <c r="BR14" s="626"/>
      <c r="BS14" s="627" t="s">
        <v>130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1750138</v>
      </c>
      <c r="CS14" s="624"/>
      <c r="CT14" s="624"/>
      <c r="CU14" s="624"/>
      <c r="CV14" s="624"/>
      <c r="CW14" s="624"/>
      <c r="CX14" s="624"/>
      <c r="CY14" s="625"/>
      <c r="CZ14" s="626">
        <v>3.9</v>
      </c>
      <c r="DA14" s="626"/>
      <c r="DB14" s="626"/>
      <c r="DC14" s="626"/>
      <c r="DD14" s="632">
        <v>113196</v>
      </c>
      <c r="DE14" s="624"/>
      <c r="DF14" s="624"/>
      <c r="DG14" s="624"/>
      <c r="DH14" s="624"/>
      <c r="DI14" s="624"/>
      <c r="DJ14" s="624"/>
      <c r="DK14" s="624"/>
      <c r="DL14" s="624"/>
      <c r="DM14" s="624"/>
      <c r="DN14" s="624"/>
      <c r="DO14" s="624"/>
      <c r="DP14" s="625"/>
      <c r="DQ14" s="632">
        <v>1554071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233</v>
      </c>
      <c r="AE15" s="627"/>
      <c r="AF15" s="627"/>
      <c r="AG15" s="627"/>
      <c r="AH15" s="627"/>
      <c r="AI15" s="627"/>
      <c r="AJ15" s="627"/>
      <c r="AK15" s="627"/>
      <c r="AL15" s="628" t="s">
        <v>130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708290</v>
      </c>
      <c r="BH15" s="624"/>
      <c r="BI15" s="624"/>
      <c r="BJ15" s="624"/>
      <c r="BK15" s="624"/>
      <c r="BL15" s="624"/>
      <c r="BM15" s="624"/>
      <c r="BN15" s="625"/>
      <c r="BO15" s="626">
        <v>4.9000000000000004</v>
      </c>
      <c r="BP15" s="626"/>
      <c r="BQ15" s="626"/>
      <c r="BR15" s="626"/>
      <c r="BS15" s="627" t="s">
        <v>233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3506446</v>
      </c>
      <c r="CS15" s="624"/>
      <c r="CT15" s="624"/>
      <c r="CU15" s="624"/>
      <c r="CV15" s="624"/>
      <c r="CW15" s="624"/>
      <c r="CX15" s="624"/>
      <c r="CY15" s="625"/>
      <c r="CZ15" s="626">
        <v>7.7</v>
      </c>
      <c r="DA15" s="626"/>
      <c r="DB15" s="626"/>
      <c r="DC15" s="626"/>
      <c r="DD15" s="632">
        <v>609773</v>
      </c>
      <c r="DE15" s="624"/>
      <c r="DF15" s="624"/>
      <c r="DG15" s="624"/>
      <c r="DH15" s="624"/>
      <c r="DI15" s="624"/>
      <c r="DJ15" s="624"/>
      <c r="DK15" s="624"/>
      <c r="DL15" s="624"/>
      <c r="DM15" s="624"/>
      <c r="DN15" s="624"/>
      <c r="DO15" s="624"/>
      <c r="DP15" s="625"/>
      <c r="DQ15" s="632">
        <v>2670946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81715</v>
      </c>
      <c r="S16" s="624"/>
      <c r="T16" s="624"/>
      <c r="U16" s="624"/>
      <c r="V16" s="624"/>
      <c r="W16" s="624"/>
      <c r="X16" s="624"/>
      <c r="Y16" s="625"/>
      <c r="Z16" s="626">
        <v>0.2</v>
      </c>
      <c r="AA16" s="626"/>
      <c r="AB16" s="626"/>
      <c r="AC16" s="626"/>
      <c r="AD16" s="627">
        <v>81715</v>
      </c>
      <c r="AE16" s="627"/>
      <c r="AF16" s="627"/>
      <c r="AG16" s="627"/>
      <c r="AH16" s="627"/>
      <c r="AI16" s="627"/>
      <c r="AJ16" s="627"/>
      <c r="AK16" s="627"/>
      <c r="AL16" s="628">
        <v>0.3</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36</v>
      </c>
      <c r="BH16" s="624"/>
      <c r="BI16" s="624"/>
      <c r="BJ16" s="624"/>
      <c r="BK16" s="624"/>
      <c r="BL16" s="624"/>
      <c r="BM16" s="624"/>
      <c r="BN16" s="625"/>
      <c r="BO16" s="626">
        <v>0</v>
      </c>
      <c r="BP16" s="626"/>
      <c r="BQ16" s="626"/>
      <c r="BR16" s="626"/>
      <c r="BS16" s="627" t="s">
        <v>233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86854</v>
      </c>
      <c r="CS16" s="624"/>
      <c r="CT16" s="624"/>
      <c r="CU16" s="624"/>
      <c r="CV16" s="624"/>
      <c r="CW16" s="624"/>
      <c r="CX16" s="624"/>
      <c r="CY16" s="625"/>
      <c r="CZ16" s="626">
        <v>0.2</v>
      </c>
      <c r="DA16" s="626"/>
      <c r="DB16" s="626"/>
      <c r="DC16" s="626"/>
      <c r="DD16" s="632" t="s">
        <v>233</v>
      </c>
      <c r="DE16" s="624"/>
      <c r="DF16" s="624"/>
      <c r="DG16" s="624"/>
      <c r="DH16" s="624"/>
      <c r="DI16" s="624"/>
      <c r="DJ16" s="624"/>
      <c r="DK16" s="624"/>
      <c r="DL16" s="624"/>
      <c r="DM16" s="624"/>
      <c r="DN16" s="624"/>
      <c r="DO16" s="624"/>
      <c r="DP16" s="625"/>
      <c r="DQ16" s="632">
        <v>22764</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320685</v>
      </c>
      <c r="S17" s="624"/>
      <c r="T17" s="624"/>
      <c r="U17" s="624"/>
      <c r="V17" s="624"/>
      <c r="W17" s="624"/>
      <c r="X17" s="624"/>
      <c r="Y17" s="625"/>
      <c r="Z17" s="626">
        <v>0.7</v>
      </c>
      <c r="AA17" s="626"/>
      <c r="AB17" s="626"/>
      <c r="AC17" s="626"/>
      <c r="AD17" s="627">
        <v>320685</v>
      </c>
      <c r="AE17" s="627"/>
      <c r="AF17" s="627"/>
      <c r="AG17" s="627"/>
      <c r="AH17" s="627"/>
      <c r="AI17" s="627"/>
      <c r="AJ17" s="627"/>
      <c r="AK17" s="627"/>
      <c r="AL17" s="628">
        <v>1.2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130</v>
      </c>
      <c r="BP17" s="626"/>
      <c r="BQ17" s="626"/>
      <c r="BR17" s="626"/>
      <c r="BS17" s="627" t="s">
        <v>233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5739682</v>
      </c>
      <c r="CS17" s="624"/>
      <c r="CT17" s="624"/>
      <c r="CU17" s="624"/>
      <c r="CV17" s="624"/>
      <c r="CW17" s="624"/>
      <c r="CX17" s="624"/>
      <c r="CY17" s="625"/>
      <c r="CZ17" s="626">
        <v>12.6</v>
      </c>
      <c r="DA17" s="626"/>
      <c r="DB17" s="626"/>
      <c r="DC17" s="626"/>
      <c r="DD17" s="632" t="s">
        <v>130</v>
      </c>
      <c r="DE17" s="624"/>
      <c r="DF17" s="624"/>
      <c r="DG17" s="624"/>
      <c r="DH17" s="624"/>
      <c r="DI17" s="624"/>
      <c r="DJ17" s="624"/>
      <c r="DK17" s="624"/>
      <c r="DL17" s="624"/>
      <c r="DM17" s="624"/>
      <c r="DN17" s="624"/>
      <c r="DO17" s="624"/>
      <c r="DP17" s="625"/>
      <c r="DQ17" s="632">
        <v>5678115</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87434</v>
      </c>
      <c r="S18" s="624"/>
      <c r="T18" s="624"/>
      <c r="U18" s="624"/>
      <c r="V18" s="624"/>
      <c r="W18" s="624"/>
      <c r="X18" s="624"/>
      <c r="Y18" s="625"/>
      <c r="Z18" s="626">
        <v>0.2</v>
      </c>
      <c r="AA18" s="626"/>
      <c r="AB18" s="626"/>
      <c r="AC18" s="626"/>
      <c r="AD18" s="627">
        <v>87434</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233</v>
      </c>
      <c r="BP18" s="626"/>
      <c r="BQ18" s="626"/>
      <c r="BR18" s="626"/>
      <c r="BS18" s="627" t="s">
        <v>130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75267</v>
      </c>
      <c r="S19" s="624"/>
      <c r="T19" s="624"/>
      <c r="U19" s="624"/>
      <c r="V19" s="624"/>
      <c r="W19" s="624"/>
      <c r="X19" s="624"/>
      <c r="Y19" s="625"/>
      <c r="Z19" s="626">
        <v>0.2</v>
      </c>
      <c r="AA19" s="626"/>
      <c r="AB19" s="626"/>
      <c r="AC19" s="626"/>
      <c r="AD19" s="627">
        <v>75267</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28973</v>
      </c>
      <c r="BH19" s="624"/>
      <c r="BI19" s="624"/>
      <c r="BJ19" s="624"/>
      <c r="BK19" s="624"/>
      <c r="BL19" s="624"/>
      <c r="BM19" s="624"/>
      <c r="BN19" s="625"/>
      <c r="BO19" s="626">
        <v>0.2</v>
      </c>
      <c r="BP19" s="626"/>
      <c r="BQ19" s="626"/>
      <c r="BR19" s="626"/>
      <c r="BS19" s="627" t="s">
        <v>233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233</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12167</v>
      </c>
      <c r="S20" s="624"/>
      <c r="T20" s="624"/>
      <c r="U20" s="624"/>
      <c r="V20" s="624"/>
      <c r="W20" s="624"/>
      <c r="X20" s="624"/>
      <c r="Y20" s="625"/>
      <c r="Z20" s="626">
        <v>0</v>
      </c>
      <c r="AA20" s="626"/>
      <c r="AB20" s="626"/>
      <c r="AC20" s="626"/>
      <c r="AD20" s="627">
        <v>12167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28973</v>
      </c>
      <c r="BH20" s="624"/>
      <c r="BI20" s="624"/>
      <c r="BJ20" s="624"/>
      <c r="BK20" s="624"/>
      <c r="BL20" s="624"/>
      <c r="BM20" s="624"/>
      <c r="BN20" s="625"/>
      <c r="BO20" s="626">
        <v>0.2</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45445713</v>
      </c>
      <c r="CS20" s="624"/>
      <c r="CT20" s="624"/>
      <c r="CU20" s="624"/>
      <c r="CV20" s="624"/>
      <c r="CW20" s="624"/>
      <c r="CX20" s="624"/>
      <c r="CY20" s="625"/>
      <c r="CZ20" s="626">
        <v>100</v>
      </c>
      <c r="DA20" s="626"/>
      <c r="DB20" s="626"/>
      <c r="DC20" s="626"/>
      <c r="DD20" s="632">
        <v>3252543</v>
      </c>
      <c r="DE20" s="624"/>
      <c r="DF20" s="624"/>
      <c r="DG20" s="624"/>
      <c r="DH20" s="624"/>
      <c r="DI20" s="624"/>
      <c r="DJ20" s="624"/>
      <c r="DK20" s="624"/>
      <c r="DL20" s="624"/>
      <c r="DM20" s="624"/>
      <c r="DN20" s="624"/>
      <c r="DO20" s="624"/>
      <c r="DP20" s="625"/>
      <c r="DQ20" s="632">
        <v>30466215</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11010106</v>
      </c>
      <c r="S21" s="624"/>
      <c r="T21" s="624"/>
      <c r="U21" s="624"/>
      <c r="V21" s="624"/>
      <c r="W21" s="624"/>
      <c r="X21" s="624"/>
      <c r="Y21" s="625"/>
      <c r="Z21" s="626">
        <v>23.2</v>
      </c>
      <c r="AA21" s="626"/>
      <c r="AB21" s="626"/>
      <c r="AC21" s="626"/>
      <c r="AD21" s="627">
        <v>9396088</v>
      </c>
      <c r="AE21" s="627"/>
      <c r="AF21" s="627"/>
      <c r="AG21" s="627"/>
      <c r="AH21" s="627"/>
      <c r="AI21" s="627"/>
      <c r="AJ21" s="627"/>
      <c r="AK21" s="627"/>
      <c r="AL21" s="628">
        <v>33.9</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28973</v>
      </c>
      <c r="BH21" s="624"/>
      <c r="BI21" s="624"/>
      <c r="BJ21" s="624"/>
      <c r="BK21" s="624"/>
      <c r="BL21" s="624"/>
      <c r="BM21" s="624"/>
      <c r="BN21" s="625"/>
      <c r="BO21" s="626">
        <v>0.2</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9396088</v>
      </c>
      <c r="S22" s="624"/>
      <c r="T22" s="624"/>
      <c r="U22" s="624"/>
      <c r="V22" s="624"/>
      <c r="W22" s="624"/>
      <c r="X22" s="624"/>
      <c r="Y22" s="625"/>
      <c r="Z22" s="626">
        <v>19.8</v>
      </c>
      <c r="AA22" s="626"/>
      <c r="AB22" s="626"/>
      <c r="AC22" s="626"/>
      <c r="AD22" s="627">
        <v>9396088</v>
      </c>
      <c r="AE22" s="627"/>
      <c r="AF22" s="627"/>
      <c r="AG22" s="627"/>
      <c r="AH22" s="627"/>
      <c r="AI22" s="627"/>
      <c r="AJ22" s="627"/>
      <c r="AK22" s="627"/>
      <c r="AL22" s="628">
        <v>33.9</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1614018</v>
      </c>
      <c r="S23" s="624"/>
      <c r="T23" s="624"/>
      <c r="U23" s="624"/>
      <c r="V23" s="624"/>
      <c r="W23" s="624"/>
      <c r="X23" s="624"/>
      <c r="Y23" s="625"/>
      <c r="Z23" s="626">
        <v>3.4</v>
      </c>
      <c r="AA23" s="626"/>
      <c r="AB23" s="626"/>
      <c r="AC23" s="626"/>
      <c r="AD23" s="627" t="s">
        <v>233</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233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21934894</v>
      </c>
      <c r="CS24" s="613"/>
      <c r="CT24" s="613"/>
      <c r="CU24" s="613"/>
      <c r="CV24" s="613"/>
      <c r="CW24" s="613"/>
      <c r="CX24" s="613"/>
      <c r="CY24" s="614"/>
      <c r="CZ24" s="617">
        <v>48.3</v>
      </c>
      <c r="DA24" s="618"/>
      <c r="DB24" s="618"/>
      <c r="DC24" s="634"/>
      <c r="DD24" s="658">
        <v>16389607</v>
      </c>
      <c r="DE24" s="613"/>
      <c r="DF24" s="613"/>
      <c r="DG24" s="613"/>
      <c r="DH24" s="613"/>
      <c r="DI24" s="613"/>
      <c r="DJ24" s="613"/>
      <c r="DK24" s="614"/>
      <c r="DL24" s="658">
        <v>16301358</v>
      </c>
      <c r="DM24" s="613"/>
      <c r="DN24" s="613"/>
      <c r="DO24" s="613"/>
      <c r="DP24" s="613"/>
      <c r="DQ24" s="613"/>
      <c r="DR24" s="613"/>
      <c r="DS24" s="613"/>
      <c r="DT24" s="613"/>
      <c r="DU24" s="613"/>
      <c r="DV24" s="614"/>
      <c r="DW24" s="617">
        <v>57.7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29211441</v>
      </c>
      <c r="S25" s="624"/>
      <c r="T25" s="624"/>
      <c r="U25" s="624"/>
      <c r="V25" s="624"/>
      <c r="W25" s="624"/>
      <c r="X25" s="624"/>
      <c r="Y25" s="625"/>
      <c r="Z25" s="626">
        <v>61.4</v>
      </c>
      <c r="AA25" s="626"/>
      <c r="AB25" s="626"/>
      <c r="AC25" s="626"/>
      <c r="AD25" s="627">
        <v>27597423</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9053599</v>
      </c>
      <c r="CS25" s="655"/>
      <c r="CT25" s="655"/>
      <c r="CU25" s="655"/>
      <c r="CV25" s="655"/>
      <c r="CW25" s="655"/>
      <c r="CX25" s="655"/>
      <c r="CY25" s="656"/>
      <c r="CZ25" s="628">
        <v>19.899999999999999</v>
      </c>
      <c r="DA25" s="653"/>
      <c r="DB25" s="653"/>
      <c r="DC25" s="657"/>
      <c r="DD25" s="632">
        <v>8388040</v>
      </c>
      <c r="DE25" s="655"/>
      <c r="DF25" s="655"/>
      <c r="DG25" s="655"/>
      <c r="DH25" s="655"/>
      <c r="DI25" s="655"/>
      <c r="DJ25" s="655"/>
      <c r="DK25" s="656"/>
      <c r="DL25" s="632">
        <v>8299791</v>
      </c>
      <c r="DM25" s="655"/>
      <c r="DN25" s="655"/>
      <c r="DO25" s="655"/>
      <c r="DP25" s="655"/>
      <c r="DQ25" s="655"/>
      <c r="DR25" s="655"/>
      <c r="DS25" s="655"/>
      <c r="DT25" s="655"/>
      <c r="DU25" s="655"/>
      <c r="DV25" s="656"/>
      <c r="DW25" s="628">
        <v>29.4</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7757</v>
      </c>
      <c r="S26" s="624"/>
      <c r="T26" s="624"/>
      <c r="U26" s="624"/>
      <c r="V26" s="624"/>
      <c r="W26" s="624"/>
      <c r="X26" s="624"/>
      <c r="Y26" s="625"/>
      <c r="Z26" s="626">
        <v>0</v>
      </c>
      <c r="AA26" s="626"/>
      <c r="AB26" s="626"/>
      <c r="AC26" s="626"/>
      <c r="AD26" s="627">
        <v>7757</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233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5682378</v>
      </c>
      <c r="CS26" s="624"/>
      <c r="CT26" s="624"/>
      <c r="CU26" s="624"/>
      <c r="CV26" s="624"/>
      <c r="CW26" s="624"/>
      <c r="CX26" s="624"/>
      <c r="CY26" s="625"/>
      <c r="CZ26" s="628">
        <v>12.5</v>
      </c>
      <c r="DA26" s="653"/>
      <c r="DB26" s="653"/>
      <c r="DC26" s="657"/>
      <c r="DD26" s="632">
        <v>5334837</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361309</v>
      </c>
      <c r="S27" s="624"/>
      <c r="T27" s="624"/>
      <c r="U27" s="624"/>
      <c r="V27" s="624"/>
      <c r="W27" s="624"/>
      <c r="X27" s="624"/>
      <c r="Y27" s="625"/>
      <c r="Z27" s="626">
        <v>0.8</v>
      </c>
      <c r="AA27" s="626"/>
      <c r="AB27" s="626"/>
      <c r="AC27" s="626"/>
      <c r="AD27" s="627">
        <v>1390</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14375069</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7141613</v>
      </c>
      <c r="CS27" s="655"/>
      <c r="CT27" s="655"/>
      <c r="CU27" s="655"/>
      <c r="CV27" s="655"/>
      <c r="CW27" s="655"/>
      <c r="CX27" s="655"/>
      <c r="CY27" s="656"/>
      <c r="CZ27" s="628">
        <v>15.7</v>
      </c>
      <c r="DA27" s="653"/>
      <c r="DB27" s="653"/>
      <c r="DC27" s="657"/>
      <c r="DD27" s="632">
        <v>2323452</v>
      </c>
      <c r="DE27" s="655"/>
      <c r="DF27" s="655"/>
      <c r="DG27" s="655"/>
      <c r="DH27" s="655"/>
      <c r="DI27" s="655"/>
      <c r="DJ27" s="655"/>
      <c r="DK27" s="656"/>
      <c r="DL27" s="632">
        <v>2323452</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303238</v>
      </c>
      <c r="S28" s="624"/>
      <c r="T28" s="624"/>
      <c r="U28" s="624"/>
      <c r="V28" s="624"/>
      <c r="W28" s="624"/>
      <c r="X28" s="624"/>
      <c r="Y28" s="625"/>
      <c r="Z28" s="626">
        <v>0.6</v>
      </c>
      <c r="AA28" s="626"/>
      <c r="AB28" s="626"/>
      <c r="AC28" s="626"/>
      <c r="AD28" s="627">
        <v>78607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5739682</v>
      </c>
      <c r="CS28" s="624"/>
      <c r="CT28" s="624"/>
      <c r="CU28" s="624"/>
      <c r="CV28" s="624"/>
      <c r="CW28" s="624"/>
      <c r="CX28" s="624"/>
      <c r="CY28" s="625"/>
      <c r="CZ28" s="628">
        <v>12.6</v>
      </c>
      <c r="DA28" s="653"/>
      <c r="DB28" s="653"/>
      <c r="DC28" s="657"/>
      <c r="DD28" s="632">
        <v>5678115</v>
      </c>
      <c r="DE28" s="624"/>
      <c r="DF28" s="624"/>
      <c r="DG28" s="624"/>
      <c r="DH28" s="624"/>
      <c r="DI28" s="624"/>
      <c r="DJ28" s="624"/>
      <c r="DK28" s="625"/>
      <c r="DL28" s="632">
        <v>5678115</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252193</v>
      </c>
      <c r="S29" s="624"/>
      <c r="T29" s="624"/>
      <c r="U29" s="624"/>
      <c r="V29" s="624"/>
      <c r="W29" s="624"/>
      <c r="X29" s="624"/>
      <c r="Y29" s="625"/>
      <c r="Z29" s="626">
        <v>0.5</v>
      </c>
      <c r="AA29" s="626"/>
      <c r="AB29" s="626"/>
      <c r="AC29" s="626"/>
      <c r="AD29" s="627" t="s">
        <v>233</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5739675</v>
      </c>
      <c r="CS29" s="655"/>
      <c r="CT29" s="655"/>
      <c r="CU29" s="655"/>
      <c r="CV29" s="655"/>
      <c r="CW29" s="655"/>
      <c r="CX29" s="655"/>
      <c r="CY29" s="656"/>
      <c r="CZ29" s="628">
        <v>12.6</v>
      </c>
      <c r="DA29" s="653"/>
      <c r="DB29" s="653"/>
      <c r="DC29" s="657"/>
      <c r="DD29" s="632">
        <v>5678108</v>
      </c>
      <c r="DE29" s="655"/>
      <c r="DF29" s="655"/>
      <c r="DG29" s="655"/>
      <c r="DH29" s="655"/>
      <c r="DI29" s="655"/>
      <c r="DJ29" s="655"/>
      <c r="DK29" s="656"/>
      <c r="DL29" s="632">
        <v>5678108</v>
      </c>
      <c r="DM29" s="655"/>
      <c r="DN29" s="655"/>
      <c r="DO29" s="655"/>
      <c r="DP29" s="655"/>
      <c r="DQ29" s="655"/>
      <c r="DR29" s="655"/>
      <c r="DS29" s="655"/>
      <c r="DT29" s="655"/>
      <c r="DU29" s="655"/>
      <c r="DV29" s="656"/>
      <c r="DW29" s="628">
        <v>20.100000000000001</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6809357</v>
      </c>
      <c r="S30" s="624"/>
      <c r="T30" s="624"/>
      <c r="U30" s="624"/>
      <c r="V30" s="624"/>
      <c r="W30" s="624"/>
      <c r="X30" s="624"/>
      <c r="Y30" s="625"/>
      <c r="Z30" s="626">
        <v>14.3</v>
      </c>
      <c r="AA30" s="626"/>
      <c r="AB30" s="626"/>
      <c r="AC30" s="626"/>
      <c r="AD30" s="627" t="s">
        <v>130</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5516131</v>
      </c>
      <c r="CS30" s="624"/>
      <c r="CT30" s="624"/>
      <c r="CU30" s="624"/>
      <c r="CV30" s="624"/>
      <c r="CW30" s="624"/>
      <c r="CX30" s="624"/>
      <c r="CY30" s="625"/>
      <c r="CZ30" s="628">
        <v>12.1</v>
      </c>
      <c r="DA30" s="653"/>
      <c r="DB30" s="653"/>
      <c r="DC30" s="657"/>
      <c r="DD30" s="632">
        <v>5454584</v>
      </c>
      <c r="DE30" s="624"/>
      <c r="DF30" s="624"/>
      <c r="DG30" s="624"/>
      <c r="DH30" s="624"/>
      <c r="DI30" s="624"/>
      <c r="DJ30" s="624"/>
      <c r="DK30" s="625"/>
      <c r="DL30" s="632">
        <v>5454584</v>
      </c>
      <c r="DM30" s="624"/>
      <c r="DN30" s="624"/>
      <c r="DO30" s="624"/>
      <c r="DP30" s="624"/>
      <c r="DQ30" s="624"/>
      <c r="DR30" s="624"/>
      <c r="DS30" s="624"/>
      <c r="DT30" s="624"/>
      <c r="DU30" s="624"/>
      <c r="DV30" s="625"/>
      <c r="DW30" s="628">
        <v>19.3</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v>2126</v>
      </c>
      <c r="S31" s="624"/>
      <c r="T31" s="624"/>
      <c r="U31" s="624"/>
      <c r="V31" s="624"/>
      <c r="W31" s="624"/>
      <c r="X31" s="624"/>
      <c r="Y31" s="625"/>
      <c r="Z31" s="626">
        <v>0</v>
      </c>
      <c r="AA31" s="626"/>
      <c r="AB31" s="626"/>
      <c r="AC31" s="626"/>
      <c r="AD31" s="627">
        <v>2126</v>
      </c>
      <c r="AE31" s="627"/>
      <c r="AF31" s="627"/>
      <c r="AG31" s="627"/>
      <c r="AH31" s="627"/>
      <c r="AI31" s="627"/>
      <c r="AJ31" s="627"/>
      <c r="AK31" s="627"/>
      <c r="AL31" s="628">
        <v>0</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99.2</v>
      </c>
      <c r="BH31" s="667"/>
      <c r="BI31" s="667"/>
      <c r="BJ31" s="667"/>
      <c r="BK31" s="667"/>
      <c r="BL31" s="667"/>
      <c r="BM31" s="618">
        <v>96.5</v>
      </c>
      <c r="BN31" s="667"/>
      <c r="BO31" s="667"/>
      <c r="BP31" s="667"/>
      <c r="BQ31" s="668"/>
      <c r="BR31" s="679">
        <v>99.2</v>
      </c>
      <c r="BS31" s="667"/>
      <c r="BT31" s="667"/>
      <c r="BU31" s="667"/>
      <c r="BV31" s="667"/>
      <c r="BW31" s="667"/>
      <c r="BX31" s="618">
        <v>96.2</v>
      </c>
      <c r="BY31" s="667"/>
      <c r="BZ31" s="667"/>
      <c r="CA31" s="667"/>
      <c r="CB31" s="668"/>
      <c r="CD31" s="661"/>
      <c r="CE31" s="662"/>
      <c r="CF31" s="620" t="s">
        <v>318</v>
      </c>
      <c r="CG31" s="621"/>
      <c r="CH31" s="621"/>
      <c r="CI31" s="621"/>
      <c r="CJ31" s="621"/>
      <c r="CK31" s="621"/>
      <c r="CL31" s="621"/>
      <c r="CM31" s="621"/>
      <c r="CN31" s="621"/>
      <c r="CO31" s="621"/>
      <c r="CP31" s="621"/>
      <c r="CQ31" s="622"/>
      <c r="CR31" s="623">
        <v>223544</v>
      </c>
      <c r="CS31" s="655"/>
      <c r="CT31" s="655"/>
      <c r="CU31" s="655"/>
      <c r="CV31" s="655"/>
      <c r="CW31" s="655"/>
      <c r="CX31" s="655"/>
      <c r="CY31" s="656"/>
      <c r="CZ31" s="628">
        <v>0.5</v>
      </c>
      <c r="DA31" s="653"/>
      <c r="DB31" s="653"/>
      <c r="DC31" s="657"/>
      <c r="DD31" s="632">
        <v>223524</v>
      </c>
      <c r="DE31" s="655"/>
      <c r="DF31" s="655"/>
      <c r="DG31" s="655"/>
      <c r="DH31" s="655"/>
      <c r="DI31" s="655"/>
      <c r="DJ31" s="655"/>
      <c r="DK31" s="656"/>
      <c r="DL31" s="632">
        <v>223524</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3158993</v>
      </c>
      <c r="S32" s="624"/>
      <c r="T32" s="624"/>
      <c r="U32" s="624"/>
      <c r="V32" s="624"/>
      <c r="W32" s="624"/>
      <c r="X32" s="624"/>
      <c r="Y32" s="625"/>
      <c r="Z32" s="626">
        <v>6.6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320</v>
      </c>
      <c r="AX32" s="620" t="s">
        <v>321</v>
      </c>
      <c r="AY32" s="621"/>
      <c r="AZ32" s="621"/>
      <c r="BA32" s="621"/>
      <c r="BB32" s="621"/>
      <c r="BC32" s="621"/>
      <c r="BD32" s="621"/>
      <c r="BE32" s="621"/>
      <c r="BF32" s="622"/>
      <c r="BG32" s="680">
        <v>99</v>
      </c>
      <c r="BH32" s="655"/>
      <c r="BI32" s="655"/>
      <c r="BJ32" s="655"/>
      <c r="BK32" s="655"/>
      <c r="BL32" s="655"/>
      <c r="BM32" s="629">
        <v>96.8</v>
      </c>
      <c r="BN32" s="655"/>
      <c r="BO32" s="655"/>
      <c r="BP32" s="655"/>
      <c r="BQ32" s="678"/>
      <c r="BR32" s="680">
        <v>99</v>
      </c>
      <c r="BS32" s="655"/>
      <c r="BT32" s="655"/>
      <c r="BU32" s="655"/>
      <c r="BV32" s="655"/>
      <c r="BW32" s="655"/>
      <c r="BX32" s="629">
        <v>96.5</v>
      </c>
      <c r="BY32" s="655"/>
      <c r="BZ32" s="655"/>
      <c r="CA32" s="655"/>
      <c r="CB32" s="678"/>
      <c r="CD32" s="663"/>
      <c r="CE32" s="664"/>
      <c r="CF32" s="620" t="s">
        <v>322</v>
      </c>
      <c r="CG32" s="621"/>
      <c r="CH32" s="621"/>
      <c r="CI32" s="621"/>
      <c r="CJ32" s="621"/>
      <c r="CK32" s="621"/>
      <c r="CL32" s="621"/>
      <c r="CM32" s="621"/>
      <c r="CN32" s="621"/>
      <c r="CO32" s="621"/>
      <c r="CP32" s="621"/>
      <c r="CQ32" s="622"/>
      <c r="CR32" s="623">
        <v>7</v>
      </c>
      <c r="CS32" s="624"/>
      <c r="CT32" s="624"/>
      <c r="CU32" s="624"/>
      <c r="CV32" s="624"/>
      <c r="CW32" s="624"/>
      <c r="CX32" s="624"/>
      <c r="CY32" s="625"/>
      <c r="CZ32" s="628">
        <v>0</v>
      </c>
      <c r="DA32" s="653"/>
      <c r="DB32" s="653"/>
      <c r="DC32" s="657"/>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241480</v>
      </c>
      <c r="S33" s="624"/>
      <c r="T33" s="624"/>
      <c r="U33" s="624"/>
      <c r="V33" s="624"/>
      <c r="W33" s="624"/>
      <c r="X33" s="624"/>
      <c r="Y33" s="625"/>
      <c r="Z33" s="626">
        <v>0.5</v>
      </c>
      <c r="AA33" s="626"/>
      <c r="AB33" s="626"/>
      <c r="AC33" s="626"/>
      <c r="AD33" s="627">
        <v>2749</v>
      </c>
      <c r="AE33" s="627"/>
      <c r="AF33" s="627"/>
      <c r="AG33" s="627"/>
      <c r="AH33" s="627"/>
      <c r="AI33" s="627"/>
      <c r="AJ33" s="627"/>
      <c r="AK33" s="627"/>
      <c r="AL33" s="628">
        <v>0</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99.2</v>
      </c>
      <c r="BH33" s="682"/>
      <c r="BI33" s="682"/>
      <c r="BJ33" s="682"/>
      <c r="BK33" s="682"/>
      <c r="BL33" s="682"/>
      <c r="BM33" s="683">
        <v>96.2</v>
      </c>
      <c r="BN33" s="682"/>
      <c r="BO33" s="682"/>
      <c r="BP33" s="682"/>
      <c r="BQ33" s="684"/>
      <c r="BR33" s="681">
        <v>99.2</v>
      </c>
      <c r="BS33" s="682"/>
      <c r="BT33" s="682"/>
      <c r="BU33" s="682"/>
      <c r="BV33" s="682"/>
      <c r="BW33" s="682"/>
      <c r="BX33" s="683">
        <v>95.6</v>
      </c>
      <c r="BY33" s="682"/>
      <c r="BZ33" s="682"/>
      <c r="CA33" s="682"/>
      <c r="CB33" s="684"/>
      <c r="CD33" s="620" t="s">
        <v>325</v>
      </c>
      <c r="CE33" s="621"/>
      <c r="CF33" s="621"/>
      <c r="CG33" s="621"/>
      <c r="CH33" s="621"/>
      <c r="CI33" s="621"/>
      <c r="CJ33" s="621"/>
      <c r="CK33" s="621"/>
      <c r="CL33" s="621"/>
      <c r="CM33" s="621"/>
      <c r="CN33" s="621"/>
      <c r="CO33" s="621"/>
      <c r="CP33" s="621"/>
      <c r="CQ33" s="622"/>
      <c r="CR33" s="623">
        <v>20171422</v>
      </c>
      <c r="CS33" s="655"/>
      <c r="CT33" s="655"/>
      <c r="CU33" s="655"/>
      <c r="CV33" s="655"/>
      <c r="CW33" s="655"/>
      <c r="CX33" s="655"/>
      <c r="CY33" s="656"/>
      <c r="CZ33" s="628">
        <v>44.4</v>
      </c>
      <c r="DA33" s="653"/>
      <c r="DB33" s="653"/>
      <c r="DC33" s="657"/>
      <c r="DD33" s="632">
        <v>13346616</v>
      </c>
      <c r="DE33" s="655"/>
      <c r="DF33" s="655"/>
      <c r="DG33" s="655"/>
      <c r="DH33" s="655"/>
      <c r="DI33" s="655"/>
      <c r="DJ33" s="655"/>
      <c r="DK33" s="656"/>
      <c r="DL33" s="632">
        <v>11093107</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754569</v>
      </c>
      <c r="S34" s="624"/>
      <c r="T34" s="624"/>
      <c r="U34" s="624"/>
      <c r="V34" s="624"/>
      <c r="W34" s="624"/>
      <c r="X34" s="624"/>
      <c r="Y34" s="625"/>
      <c r="Z34" s="626">
        <v>1.6</v>
      </c>
      <c r="AA34" s="626"/>
      <c r="AB34" s="626"/>
      <c r="AC34" s="626"/>
      <c r="AD34" s="627" t="s">
        <v>130</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8367857</v>
      </c>
      <c r="CS34" s="624"/>
      <c r="CT34" s="624"/>
      <c r="CU34" s="624"/>
      <c r="CV34" s="624"/>
      <c r="CW34" s="624"/>
      <c r="CX34" s="624"/>
      <c r="CY34" s="625"/>
      <c r="CZ34" s="628">
        <v>18.399999999999999</v>
      </c>
      <c r="DA34" s="653"/>
      <c r="DB34" s="653"/>
      <c r="DC34" s="657"/>
      <c r="DD34" s="632">
        <v>5958920</v>
      </c>
      <c r="DE34" s="624"/>
      <c r="DF34" s="624"/>
      <c r="DG34" s="624"/>
      <c r="DH34" s="624"/>
      <c r="DI34" s="624"/>
      <c r="DJ34" s="624"/>
      <c r="DK34" s="625"/>
      <c r="DL34" s="632">
        <v>5679275</v>
      </c>
      <c r="DM34" s="624"/>
      <c r="DN34" s="624"/>
      <c r="DO34" s="624"/>
      <c r="DP34" s="624"/>
      <c r="DQ34" s="624"/>
      <c r="DR34" s="624"/>
      <c r="DS34" s="624"/>
      <c r="DT34" s="624"/>
      <c r="DU34" s="624"/>
      <c r="DV34" s="625"/>
      <c r="DW34" s="628">
        <v>20.100000000000001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912813</v>
      </c>
      <c r="S35" s="624"/>
      <c r="T35" s="624"/>
      <c r="U35" s="624"/>
      <c r="V35" s="624"/>
      <c r="W35" s="624"/>
      <c r="X35" s="624"/>
      <c r="Y35" s="625"/>
      <c r="Z35" s="626">
        <v>1.9</v>
      </c>
      <c r="AA35" s="626"/>
      <c r="AB35" s="626"/>
      <c r="AC35" s="626"/>
      <c r="AD35" s="627" t="s">
        <v>130</v>
      </c>
      <c r="AE35" s="627"/>
      <c r="AF35" s="627"/>
      <c r="AG35" s="627"/>
      <c r="AH35" s="627"/>
      <c r="AI35" s="627"/>
      <c r="AJ35" s="627"/>
      <c r="AK35" s="627"/>
      <c r="AL35" s="628" t="s">
        <v>233</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348852</v>
      </c>
      <c r="CS35" s="655"/>
      <c r="CT35" s="655"/>
      <c r="CU35" s="655"/>
      <c r="CV35" s="655"/>
      <c r="CW35" s="655"/>
      <c r="CX35" s="655"/>
      <c r="CY35" s="656"/>
      <c r="CZ35" s="628">
        <v>0.8</v>
      </c>
      <c r="DA35" s="653"/>
      <c r="DB35" s="653"/>
      <c r="DC35" s="657"/>
      <c r="DD35" s="632">
        <v>288729</v>
      </c>
      <c r="DE35" s="655"/>
      <c r="DF35" s="655"/>
      <c r="DG35" s="655"/>
      <c r="DH35" s="655"/>
      <c r="DI35" s="655"/>
      <c r="DJ35" s="655"/>
      <c r="DK35" s="656"/>
      <c r="DL35" s="632">
        <v>288729</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1975366</v>
      </c>
      <c r="S36" s="624"/>
      <c r="T36" s="624"/>
      <c r="U36" s="624"/>
      <c r="V36" s="624"/>
      <c r="W36" s="624"/>
      <c r="X36" s="624"/>
      <c r="Y36" s="625"/>
      <c r="Z36" s="626">
        <v>4.2</v>
      </c>
      <c r="AA36" s="626"/>
      <c r="AB36" s="626"/>
      <c r="AC36" s="626"/>
      <c r="AD36" s="627" t="s">
        <v>130</v>
      </c>
      <c r="AE36" s="627"/>
      <c r="AF36" s="627"/>
      <c r="AG36" s="627"/>
      <c r="AH36" s="627"/>
      <c r="AI36" s="627"/>
      <c r="AJ36" s="627"/>
      <c r="AK36" s="627"/>
      <c r="AL36" s="628" t="s">
        <v>130</v>
      </c>
      <c r="AM36" s="629"/>
      <c r="AN36" s="629"/>
      <c r="AO36" s="630"/>
      <c r="AP36" s="222"/>
      <c r="AQ36" s="689" t="s">
        <v>333</v>
      </c>
      <c r="AR36" s="690"/>
      <c r="AS36" s="690"/>
      <c r="AT36" s="690"/>
      <c r="AU36" s="690"/>
      <c r="AV36" s="690"/>
      <c r="AW36" s="690"/>
      <c r="AX36" s="690"/>
      <c r="AY36" s="691"/>
      <c r="AZ36" s="612">
        <v>5736734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174967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5445981</v>
      </c>
      <c r="CS36" s="624"/>
      <c r="CT36" s="624"/>
      <c r="CU36" s="624"/>
      <c r="CV36" s="624"/>
      <c r="CW36" s="624"/>
      <c r="CX36" s="624"/>
      <c r="CY36" s="625"/>
      <c r="CZ36" s="628">
        <v>12</v>
      </c>
      <c r="DA36" s="653"/>
      <c r="DB36" s="653"/>
      <c r="DC36" s="657"/>
      <c r="DD36" s="632">
        <v>3236263</v>
      </c>
      <c r="DE36" s="624"/>
      <c r="DF36" s="624"/>
      <c r="DG36" s="624"/>
      <c r="DH36" s="624"/>
      <c r="DI36" s="624"/>
      <c r="DJ36" s="624"/>
      <c r="DK36" s="625"/>
      <c r="DL36" s="632">
        <v>2447751</v>
      </c>
      <c r="DM36" s="624"/>
      <c r="DN36" s="624"/>
      <c r="DO36" s="624"/>
      <c r="DP36" s="624"/>
      <c r="DQ36" s="624"/>
      <c r="DR36" s="624"/>
      <c r="DS36" s="624"/>
      <c r="DT36" s="624"/>
      <c r="DU36" s="624"/>
      <c r="DV36" s="625"/>
      <c r="DW36" s="628">
        <v>8.6999999999999993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798316</v>
      </c>
      <c r="S37" s="624"/>
      <c r="T37" s="624"/>
      <c r="U37" s="624"/>
      <c r="V37" s="624"/>
      <c r="W37" s="624"/>
      <c r="X37" s="624"/>
      <c r="Y37" s="625"/>
      <c r="Z37" s="626">
        <v>1.7</v>
      </c>
      <c r="AA37" s="626"/>
      <c r="AB37" s="626"/>
      <c r="AC37" s="626"/>
      <c r="AD37" s="627">
        <v>8179</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1203401</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101832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155393</v>
      </c>
      <c r="CS37" s="655"/>
      <c r="CT37" s="655"/>
      <c r="CU37" s="655"/>
      <c r="CV37" s="655"/>
      <c r="CW37" s="655"/>
      <c r="CX37" s="655"/>
      <c r="CY37" s="656"/>
      <c r="CZ37" s="628">
        <v>0.3</v>
      </c>
      <c r="DA37" s="653"/>
      <c r="DB37" s="653"/>
      <c r="DC37" s="657"/>
      <c r="DD37" s="632">
        <v>144693</v>
      </c>
      <c r="DE37" s="655"/>
      <c r="DF37" s="655"/>
      <c r="DG37" s="655"/>
      <c r="DH37" s="655"/>
      <c r="DI37" s="655"/>
      <c r="DJ37" s="655"/>
      <c r="DK37" s="656"/>
      <c r="DL37" s="632">
        <v>123897</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2750854</v>
      </c>
      <c r="S38" s="624"/>
      <c r="T38" s="624"/>
      <c r="U38" s="624"/>
      <c r="V38" s="624"/>
      <c r="W38" s="624"/>
      <c r="X38" s="624"/>
      <c r="Y38" s="625"/>
      <c r="Z38" s="626">
        <v>5.8</v>
      </c>
      <c r="AA38" s="626"/>
      <c r="AB38" s="626"/>
      <c r="AC38" s="626"/>
      <c r="AD38" s="627" t="s">
        <v>233</v>
      </c>
      <c r="AE38" s="627"/>
      <c r="AF38" s="627"/>
      <c r="AG38" s="627"/>
      <c r="AH38" s="627"/>
      <c r="AI38" s="627"/>
      <c r="AJ38" s="627"/>
      <c r="AK38" s="627"/>
      <c r="AL38" s="628" t="s">
        <v>130</v>
      </c>
      <c r="AM38" s="629"/>
      <c r="AN38" s="629"/>
      <c r="AO38" s="630"/>
      <c r="AQ38" s="686" t="s">
        <v>341</v>
      </c>
      <c r="AR38" s="687"/>
      <c r="AS38" s="687"/>
      <c r="AT38" s="687"/>
      <c r="AU38" s="687"/>
      <c r="AV38" s="687"/>
      <c r="AW38" s="687"/>
      <c r="AX38" s="687"/>
      <c r="AY38" s="688"/>
      <c r="AZ38" s="623">
        <v>625780</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10896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3634533</v>
      </c>
      <c r="CS38" s="624"/>
      <c r="CT38" s="624"/>
      <c r="CU38" s="624"/>
      <c r="CV38" s="624"/>
      <c r="CW38" s="624"/>
      <c r="CX38" s="624"/>
      <c r="CY38" s="625"/>
      <c r="CZ38" s="628">
        <v>8</v>
      </c>
      <c r="DA38" s="653"/>
      <c r="DB38" s="653"/>
      <c r="DC38" s="657"/>
      <c r="DD38" s="632">
        <v>2960321</v>
      </c>
      <c r="DE38" s="624"/>
      <c r="DF38" s="624"/>
      <c r="DG38" s="624"/>
      <c r="DH38" s="624"/>
      <c r="DI38" s="624"/>
      <c r="DJ38" s="624"/>
      <c r="DK38" s="625"/>
      <c r="DL38" s="632">
        <v>2677352</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233</v>
      </c>
      <c r="AA39" s="626"/>
      <c r="AB39" s="626"/>
      <c r="AC39" s="626"/>
      <c r="AD39" s="627" t="s">
        <v>233</v>
      </c>
      <c r="AE39" s="627"/>
      <c r="AF39" s="627"/>
      <c r="AG39" s="627"/>
      <c r="AH39" s="627"/>
      <c r="AI39" s="627"/>
      <c r="AJ39" s="627"/>
      <c r="AK39" s="627"/>
      <c r="AL39" s="628" t="s">
        <v>233</v>
      </c>
      <c r="AM39" s="629"/>
      <c r="AN39" s="629"/>
      <c r="AO39" s="630"/>
      <c r="AQ39" s="686" t="s">
        <v>345</v>
      </c>
      <c r="AR39" s="687"/>
      <c r="AS39" s="687"/>
      <c r="AT39" s="687"/>
      <c r="AU39" s="687"/>
      <c r="AV39" s="687"/>
      <c r="AW39" s="687"/>
      <c r="AX39" s="687"/>
      <c r="AY39" s="688"/>
      <c r="AZ39" s="623">
        <v>273020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16196</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1781997</v>
      </c>
      <c r="CS39" s="655"/>
      <c r="CT39" s="655"/>
      <c r="CU39" s="655"/>
      <c r="CV39" s="655"/>
      <c r="CW39" s="655"/>
      <c r="CX39" s="655"/>
      <c r="CY39" s="656"/>
      <c r="CZ39" s="628">
        <v>3.9</v>
      </c>
      <c r="DA39" s="653"/>
      <c r="DB39" s="653"/>
      <c r="DC39" s="657"/>
      <c r="DD39" s="632">
        <v>902381</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541854</v>
      </c>
      <c r="S40" s="624"/>
      <c r="T40" s="624"/>
      <c r="U40" s="624"/>
      <c r="V40" s="624"/>
      <c r="W40" s="624"/>
      <c r="X40" s="624"/>
      <c r="Y40" s="625"/>
      <c r="Z40" s="626">
        <v>1.1000000000000001</v>
      </c>
      <c r="AA40" s="626"/>
      <c r="AB40" s="626"/>
      <c r="AC40" s="626"/>
      <c r="AD40" s="627" t="s">
        <v>130</v>
      </c>
      <c r="AE40" s="627"/>
      <c r="AF40" s="627"/>
      <c r="AG40" s="627"/>
      <c r="AH40" s="627"/>
      <c r="AI40" s="627"/>
      <c r="AJ40" s="627"/>
      <c r="AK40" s="627"/>
      <c r="AL40" s="628" t="s">
        <v>233</v>
      </c>
      <c r="AM40" s="629"/>
      <c r="AN40" s="629"/>
      <c r="AO40" s="630"/>
      <c r="AQ40" s="686" t="s">
        <v>349</v>
      </c>
      <c r="AR40" s="687"/>
      <c r="AS40" s="687"/>
      <c r="AT40" s="687"/>
      <c r="AU40" s="687"/>
      <c r="AV40" s="687"/>
      <c r="AW40" s="687"/>
      <c r="AX40" s="687"/>
      <c r="AY40" s="688"/>
      <c r="AZ40" s="623" t="s">
        <v>233</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592202</v>
      </c>
      <c r="CS40" s="624"/>
      <c r="CT40" s="624"/>
      <c r="CU40" s="624"/>
      <c r="CV40" s="624"/>
      <c r="CW40" s="624"/>
      <c r="CX40" s="624"/>
      <c r="CY40" s="625"/>
      <c r="CZ40" s="628">
        <v>1.3</v>
      </c>
      <c r="DA40" s="653"/>
      <c r="DB40" s="653"/>
      <c r="DC40" s="657"/>
      <c r="DD40" s="632">
        <v>2</v>
      </c>
      <c r="DE40" s="624"/>
      <c r="DF40" s="624"/>
      <c r="DG40" s="624"/>
      <c r="DH40" s="624"/>
      <c r="DI40" s="624"/>
      <c r="DJ40" s="624"/>
      <c r="DK40" s="625"/>
      <c r="DL40" s="632" t="s">
        <v>233</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47539812</v>
      </c>
      <c r="S41" s="696"/>
      <c r="T41" s="696"/>
      <c r="U41" s="696"/>
      <c r="V41" s="696"/>
      <c r="W41" s="696"/>
      <c r="X41" s="696"/>
      <c r="Y41" s="700"/>
      <c r="Z41" s="701">
        <v>100</v>
      </c>
      <c r="AA41" s="701"/>
      <c r="AB41" s="701"/>
      <c r="AC41" s="701"/>
      <c r="AD41" s="702">
        <v>27698231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685973</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141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233</v>
      </c>
      <c r="CS41" s="655"/>
      <c r="CT41" s="655"/>
      <c r="CU41" s="655"/>
      <c r="CV41" s="655"/>
      <c r="CW41" s="655"/>
      <c r="CX41" s="655"/>
      <c r="CY41" s="656"/>
      <c r="CZ41" s="628" t="s">
        <v>141</v>
      </c>
      <c r="DA41" s="653"/>
      <c r="DB41" s="653"/>
      <c r="DC41" s="657"/>
      <c r="DD41" s="632" t="s">
        <v>233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2948560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380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3339397</v>
      </c>
      <c r="CS42" s="655"/>
      <c r="CT42" s="655"/>
      <c r="CU42" s="655"/>
      <c r="CV42" s="655"/>
      <c r="CW42" s="655"/>
      <c r="CX42" s="655"/>
      <c r="CY42" s="656"/>
      <c r="CZ42" s="628">
        <v>7.3</v>
      </c>
      <c r="DA42" s="653"/>
      <c r="DB42" s="653"/>
      <c r="DC42" s="657"/>
      <c r="DD42" s="632">
        <v>729992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12294</v>
      </c>
      <c r="CS43" s="655"/>
      <c r="CT43" s="655"/>
      <c r="CU43" s="655"/>
      <c r="CV43" s="655"/>
      <c r="CW43" s="655"/>
      <c r="CX43" s="655"/>
      <c r="CY43" s="656"/>
      <c r="CZ43" s="628">
        <v>0</v>
      </c>
      <c r="DA43" s="653"/>
      <c r="DB43" s="653"/>
      <c r="DC43" s="657"/>
      <c r="DD43" s="632">
        <v>1939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3252543</v>
      </c>
      <c r="CS44" s="624"/>
      <c r="CT44" s="624"/>
      <c r="CU44" s="624"/>
      <c r="CV44" s="624"/>
      <c r="CW44" s="624"/>
      <c r="CX44" s="624"/>
      <c r="CY44" s="625"/>
      <c r="CZ44" s="628">
        <v>7.2</v>
      </c>
      <c r="DA44" s="629"/>
      <c r="DB44" s="629"/>
      <c r="DC44" s="635"/>
      <c r="DD44" s="632">
        <v>707228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1466072</v>
      </c>
      <c r="CS45" s="655"/>
      <c r="CT45" s="655"/>
      <c r="CU45" s="655"/>
      <c r="CV45" s="655"/>
      <c r="CW45" s="655"/>
      <c r="CX45" s="655"/>
      <c r="CY45" s="656"/>
      <c r="CZ45" s="628">
        <v>3.2</v>
      </c>
      <c r="DA45" s="653"/>
      <c r="DB45" s="653"/>
      <c r="DC45" s="657"/>
      <c r="DD45" s="632">
        <v>160223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1663678</v>
      </c>
      <c r="CS46" s="624"/>
      <c r="CT46" s="624"/>
      <c r="CU46" s="624"/>
      <c r="CV46" s="624"/>
      <c r="CW46" s="624"/>
      <c r="CX46" s="624"/>
      <c r="CY46" s="625"/>
      <c r="CZ46" s="628">
        <v>3.7</v>
      </c>
      <c r="DA46" s="629"/>
      <c r="DB46" s="629"/>
      <c r="DC46" s="635"/>
      <c r="DD46" s="632">
        <v>535635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86854</v>
      </c>
      <c r="CS47" s="655"/>
      <c r="CT47" s="655"/>
      <c r="CU47" s="655"/>
      <c r="CV47" s="655"/>
      <c r="CW47" s="655"/>
      <c r="CX47" s="655"/>
      <c r="CY47" s="656"/>
      <c r="CZ47" s="628">
        <v>0.2</v>
      </c>
      <c r="DA47" s="653"/>
      <c r="DB47" s="653"/>
      <c r="DC47" s="657"/>
      <c r="DD47" s="632">
        <v>22764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233</v>
      </c>
      <c r="CS48" s="624"/>
      <c r="CT48" s="624"/>
      <c r="CU48" s="624"/>
      <c r="CV48" s="624"/>
      <c r="CW48" s="624"/>
      <c r="CX48" s="624"/>
      <c r="CY48" s="625"/>
      <c r="CZ48" s="628" t="s">
        <v>233</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45445713</v>
      </c>
      <c r="CS49" s="682"/>
      <c r="CT49" s="682"/>
      <c r="CU49" s="682"/>
      <c r="CV49" s="682"/>
      <c r="CW49" s="682"/>
      <c r="CX49" s="682"/>
      <c r="CY49" s="711"/>
      <c r="CZ49" s="703">
        <v>100</v>
      </c>
      <c r="DA49" s="712"/>
      <c r="DB49" s="712"/>
      <c r="DC49" s="713"/>
      <c r="DD49" s="714">
        <v>30466215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cZlPAoMOLDNw956j4P9jWkTZ7qeJGEGqHtPT+JScJSY4nDKkd7ptRFZskQIsc/IasXGuo1P8x4LuI+tnbcrCg==" saltValue="HglaqYT3UUNR8C4hdB+i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47508</v>
      </c>
      <c r="R7" s="753"/>
      <c r="S7" s="753"/>
      <c r="T7" s="753"/>
      <c r="U7" s="753"/>
      <c r="V7" s="753">
        <v>45415</v>
      </c>
      <c r="W7" s="753"/>
      <c r="X7" s="753"/>
      <c r="Y7" s="753"/>
      <c r="Z7" s="753"/>
      <c r="AA7" s="753">
        <v>2093</v>
      </c>
      <c r="AB7" s="753"/>
      <c r="AC7" s="753"/>
      <c r="AD7" s="753"/>
      <c r="AE7" s="754"/>
      <c r="AF7" s="755">
        <v>1813</v>
      </c>
      <c r="AG7" s="756"/>
      <c r="AH7" s="756"/>
      <c r="AI7" s="756"/>
      <c r="AJ7" s="757"/>
      <c r="AK7" s="758">
        <v>881</v>
      </c>
      <c r="AL7" s="759"/>
      <c r="AM7" s="759"/>
      <c r="AN7" s="759"/>
      <c r="AO7" s="759"/>
      <c r="AP7" s="759">
        <v>49041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1</v>
      </c>
      <c r="CI7" s="744"/>
      <c r="CJ7" s="744"/>
      <c r="CK7" s="744"/>
      <c r="CL7" s="745"/>
      <c r="CM7" s="743">
        <v>329</v>
      </c>
      <c r="CN7" s="744"/>
      <c r="CO7" s="744"/>
      <c r="CP7" s="744"/>
      <c r="CQ7" s="745"/>
      <c r="CR7" s="743">
        <v>100</v>
      </c>
      <c r="CS7" s="744"/>
      <c r="CT7" s="744"/>
      <c r="CU7" s="744"/>
      <c r="CV7" s="745"/>
      <c r="CW7" s="743">
        <v>18</v>
      </c>
      <c r="CX7" s="744"/>
      <c r="CY7" s="744"/>
      <c r="CZ7" s="744"/>
      <c r="DA7" s="745"/>
      <c r="DB7" s="743" t="s">
        <v>602</v>
      </c>
      <c r="DC7" s="744"/>
      <c r="DD7" s="744"/>
      <c r="DE7" s="744"/>
      <c r="DF7" s="745"/>
      <c r="DG7" s="743" t="s">
        <v>602</v>
      </c>
      <c r="DH7" s="744"/>
      <c r="DI7" s="744"/>
      <c r="DJ7" s="744"/>
      <c r="DK7" s="745"/>
      <c r="DL7" s="743" t="s">
        <v>602</v>
      </c>
      <c r="DM7" s="744"/>
      <c r="DN7" s="744"/>
      <c r="DO7" s="744"/>
      <c r="DP7" s="745"/>
      <c r="DQ7" s="743" t="s">
        <v>602</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32</v>
      </c>
      <c r="R8" s="784"/>
      <c r="S8" s="784"/>
      <c r="T8" s="784"/>
      <c r="U8" s="784"/>
      <c r="V8" s="784">
        <v>32</v>
      </c>
      <c r="W8" s="784"/>
      <c r="X8" s="784"/>
      <c r="Y8" s="784"/>
      <c r="Z8" s="784"/>
      <c r="AA8" s="784" t="s">
        <v>602</v>
      </c>
      <c r="AB8" s="784"/>
      <c r="AC8" s="784"/>
      <c r="AD8" s="784"/>
      <c r="AE8" s="785"/>
      <c r="AF8" s="786" t="s">
        <v>130</v>
      </c>
      <c r="AG8" s="787"/>
      <c r="AH8" s="787"/>
      <c r="AI8" s="787"/>
      <c r="AJ8" s="788"/>
      <c r="AK8" s="769">
        <v>12</v>
      </c>
      <c r="AL8" s="770"/>
      <c r="AM8" s="770"/>
      <c r="AN8" s="770"/>
      <c r="AO8" s="770"/>
      <c r="AP8" s="770" t="s">
        <v>517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-6</v>
      </c>
      <c r="CI8" s="777"/>
      <c r="CJ8" s="777"/>
      <c r="CK8" s="777"/>
      <c r="CL8" s="778"/>
      <c r="CM8" s="776">
        <v>308</v>
      </c>
      <c r="CN8" s="777"/>
      <c r="CO8" s="777"/>
      <c r="CP8" s="777"/>
      <c r="CQ8" s="778"/>
      <c r="CR8" s="776">
        <v>204</v>
      </c>
      <c r="CS8" s="777"/>
      <c r="CT8" s="777"/>
      <c r="CU8" s="777"/>
      <c r="CV8" s="778"/>
      <c r="CW8" s="776" t="s">
        <v>602</v>
      </c>
      <c r="CX8" s="777"/>
      <c r="CY8" s="777"/>
      <c r="CZ8" s="777"/>
      <c r="DA8" s="778"/>
      <c r="DB8" s="776" t="s">
        <v>602</v>
      </c>
      <c r="DC8" s="777"/>
      <c r="DD8" s="777"/>
      <c r="DE8" s="777"/>
      <c r="DF8" s="778"/>
      <c r="DG8" s="776" t="s">
        <v>602</v>
      </c>
      <c r="DH8" s="777"/>
      <c r="DI8" s="777"/>
      <c r="DJ8" s="777"/>
      <c r="DK8" s="778"/>
      <c r="DL8" s="776" t="s">
        <v>602</v>
      </c>
      <c r="DM8" s="777"/>
      <c r="DN8" s="777"/>
      <c r="DO8" s="777"/>
      <c r="DP8" s="778"/>
      <c r="DQ8" s="776" t="s">
        <v>602</v>
      </c>
      <c r="DR8" s="777"/>
      <c r="DS8" s="777"/>
      <c r="DT8" s="777"/>
      <c r="DU8" s="778"/>
      <c r="DV8" s="773"/>
      <c r="DW8" s="774"/>
      <c r="DX8" s="774"/>
      <c r="DY8" s="774"/>
      <c r="DZ8" s="779"/>
      <c r="EA8" s="234"/>
    </row>
    <row r="9" spans="1:131" s="235" customFormat="1" ht="26.25" customHeight="1" x14ac:dyDescent="0.2">
      <c r="A9" s="238">
        <v>3</v>
      </c>
      <c r="B9" s="780" t="s">
        <v>394</v>
      </c>
      <c r="C9" s="781"/>
      <c r="D9" s="781"/>
      <c r="E9" s="781"/>
      <c r="F9" s="781"/>
      <c r="G9" s="781"/>
      <c r="H9" s="781"/>
      <c r="I9" s="781"/>
      <c r="J9" s="781"/>
      <c r="K9" s="781"/>
      <c r="L9" s="781"/>
      <c r="M9" s="781"/>
      <c r="N9" s="781"/>
      <c r="O9" s="781"/>
      <c r="P9" s="782"/>
      <c r="Q9" s="783">
        <v>29</v>
      </c>
      <c r="R9" s="784"/>
      <c r="S9" s="784"/>
      <c r="T9" s="784"/>
      <c r="U9" s="784"/>
      <c r="V9" s="784">
        <v>28</v>
      </c>
      <c r="W9" s="784"/>
      <c r="X9" s="784"/>
      <c r="Y9" s="784"/>
      <c r="Z9" s="784"/>
      <c r="AA9" s="784">
        <v>1</v>
      </c>
      <c r="AB9" s="784"/>
      <c r="AC9" s="784"/>
      <c r="AD9" s="784"/>
      <c r="AE9" s="785"/>
      <c r="AF9" s="786">
        <v>1</v>
      </c>
      <c r="AG9" s="787"/>
      <c r="AH9" s="787"/>
      <c r="AI9" s="787"/>
      <c r="AJ9" s="788"/>
      <c r="AK9" s="769">
        <v>20</v>
      </c>
      <c r="AL9" s="770"/>
      <c r="AM9" s="770"/>
      <c r="AN9" s="770"/>
      <c r="AO9" s="770"/>
      <c r="AP9" s="770" t="s">
        <v>517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v>0</v>
      </c>
      <c r="CI9" s="777"/>
      <c r="CJ9" s="777"/>
      <c r="CK9" s="777"/>
      <c r="CL9" s="778"/>
      <c r="CM9" s="776">
        <v>153</v>
      </c>
      <c r="CN9" s="777"/>
      <c r="CO9" s="777"/>
      <c r="CP9" s="777"/>
      <c r="CQ9" s="778"/>
      <c r="CR9" s="776">
        <v>20</v>
      </c>
      <c r="CS9" s="777"/>
      <c r="CT9" s="777"/>
      <c r="CU9" s="777"/>
      <c r="CV9" s="778"/>
      <c r="CW9" s="776" t="s">
        <v>602</v>
      </c>
      <c r="CX9" s="777"/>
      <c r="CY9" s="777"/>
      <c r="CZ9" s="777"/>
      <c r="DA9" s="778"/>
      <c r="DB9" s="776" t="s">
        <v>602</v>
      </c>
      <c r="DC9" s="777"/>
      <c r="DD9" s="777"/>
      <c r="DE9" s="777"/>
      <c r="DF9" s="778"/>
      <c r="DG9" s="776" t="s">
        <v>602</v>
      </c>
      <c r="DH9" s="777"/>
      <c r="DI9" s="777"/>
      <c r="DJ9" s="777"/>
      <c r="DK9" s="778"/>
      <c r="DL9" s="776" t="s">
        <v>602</v>
      </c>
      <c r="DM9" s="777"/>
      <c r="DN9" s="777"/>
      <c r="DO9" s="777"/>
      <c r="DP9" s="778"/>
      <c r="DQ9" s="776" t="s">
        <v>602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597</v>
      </c>
      <c r="BT10" s="774"/>
      <c r="BU10" s="774"/>
      <c r="BV10" s="774"/>
      <c r="BW10" s="774"/>
      <c r="BX10" s="774"/>
      <c r="BY10" s="774"/>
      <c r="BZ10" s="774"/>
      <c r="CA10" s="774"/>
      <c r="CB10" s="774"/>
      <c r="CC10" s="774"/>
      <c r="CD10" s="774"/>
      <c r="CE10" s="774"/>
      <c r="CF10" s="774"/>
      <c r="CG10" s="775"/>
      <c r="CH10" s="776">
        <v>1</v>
      </c>
      <c r="CI10" s="777"/>
      <c r="CJ10" s="777"/>
      <c r="CK10" s="777"/>
      <c r="CL10" s="778"/>
      <c r="CM10" s="776">
        <v>4</v>
      </c>
      <c r="CN10" s="777"/>
      <c r="CO10" s="777"/>
      <c r="CP10" s="777"/>
      <c r="CQ10" s="778"/>
      <c r="CR10" s="776">
        <v>1</v>
      </c>
      <c r="CS10" s="777"/>
      <c r="CT10" s="777"/>
      <c r="CU10" s="777"/>
      <c r="CV10" s="778"/>
      <c r="CW10" s="776" t="s">
        <v>602</v>
      </c>
      <c r="CX10" s="777"/>
      <c r="CY10" s="777"/>
      <c r="CZ10" s="777"/>
      <c r="DA10" s="778"/>
      <c r="DB10" s="776" t="s">
        <v>602</v>
      </c>
      <c r="DC10" s="777"/>
      <c r="DD10" s="777"/>
      <c r="DE10" s="777"/>
      <c r="DF10" s="778"/>
      <c r="DG10" s="776" t="s">
        <v>602</v>
      </c>
      <c r="DH10" s="777"/>
      <c r="DI10" s="777"/>
      <c r="DJ10" s="777"/>
      <c r="DK10" s="778"/>
      <c r="DL10" s="776" t="s">
        <v>602</v>
      </c>
      <c r="DM10" s="777"/>
      <c r="DN10" s="777"/>
      <c r="DO10" s="777"/>
      <c r="DP10" s="778"/>
      <c r="DQ10" s="776" t="s">
        <v>602</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598</v>
      </c>
      <c r="BT11" s="774"/>
      <c r="BU11" s="774"/>
      <c r="BV11" s="774"/>
      <c r="BW11" s="774"/>
      <c r="BX11" s="774"/>
      <c r="BY11" s="774"/>
      <c r="BZ11" s="774"/>
      <c r="CA11" s="774"/>
      <c r="CB11" s="774"/>
      <c r="CC11" s="774"/>
      <c r="CD11" s="774"/>
      <c r="CE11" s="774"/>
      <c r="CF11" s="774"/>
      <c r="CG11" s="775"/>
      <c r="CH11" s="776">
        <v>-20</v>
      </c>
      <c r="CI11" s="777"/>
      <c r="CJ11" s="777"/>
      <c r="CK11" s="777"/>
      <c r="CL11" s="778"/>
      <c r="CM11" s="776">
        <v>0</v>
      </c>
      <c r="CN11" s="777"/>
      <c r="CO11" s="777"/>
      <c r="CP11" s="777"/>
      <c r="CQ11" s="778"/>
      <c r="CR11" s="776">
        <v>80</v>
      </c>
      <c r="CS11" s="777"/>
      <c r="CT11" s="777"/>
      <c r="CU11" s="777"/>
      <c r="CV11" s="778"/>
      <c r="CW11" s="776">
        <v>1</v>
      </c>
      <c r="CX11" s="777"/>
      <c r="CY11" s="777"/>
      <c r="CZ11" s="777"/>
      <c r="DA11" s="778"/>
      <c r="DB11" s="776" t="s">
        <v>602</v>
      </c>
      <c r="DC11" s="777"/>
      <c r="DD11" s="777"/>
      <c r="DE11" s="777"/>
      <c r="DF11" s="778"/>
      <c r="DG11" s="776" t="s">
        <v>602</v>
      </c>
      <c r="DH11" s="777"/>
      <c r="DI11" s="777"/>
      <c r="DJ11" s="777"/>
      <c r="DK11" s="778"/>
      <c r="DL11" s="776" t="s">
        <v>602</v>
      </c>
      <c r="DM11" s="777"/>
      <c r="DN11" s="777"/>
      <c r="DO11" s="777"/>
      <c r="DP11" s="778"/>
      <c r="DQ11" s="776" t="s">
        <v>602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599</v>
      </c>
      <c r="BT12" s="774"/>
      <c r="BU12" s="774"/>
      <c r="BV12" s="774"/>
      <c r="BW12" s="774"/>
      <c r="BX12" s="774"/>
      <c r="BY12" s="774"/>
      <c r="BZ12" s="774"/>
      <c r="CA12" s="774"/>
      <c r="CB12" s="774"/>
      <c r="CC12" s="774"/>
      <c r="CD12" s="774"/>
      <c r="CE12" s="774"/>
      <c r="CF12" s="774"/>
      <c r="CG12" s="775"/>
      <c r="CH12" s="776">
        <v>6</v>
      </c>
      <c r="CI12" s="777"/>
      <c r="CJ12" s="777"/>
      <c r="CK12" s="777"/>
      <c r="CL12" s="778"/>
      <c r="CM12" s="776">
        <v>17</v>
      </c>
      <c r="CN12" s="777"/>
      <c r="CO12" s="777"/>
      <c r="CP12" s="777"/>
      <c r="CQ12" s="778"/>
      <c r="CR12" s="776">
        <v>3</v>
      </c>
      <c r="CS12" s="777"/>
      <c r="CT12" s="777"/>
      <c r="CU12" s="777"/>
      <c r="CV12" s="778"/>
      <c r="CW12" s="776" t="s">
        <v>602</v>
      </c>
      <c r="CX12" s="777"/>
      <c r="CY12" s="777"/>
      <c r="CZ12" s="777"/>
      <c r="DA12" s="778"/>
      <c r="DB12" s="776" t="s">
        <v>602</v>
      </c>
      <c r="DC12" s="777"/>
      <c r="DD12" s="777"/>
      <c r="DE12" s="777"/>
      <c r="DF12" s="778"/>
      <c r="DG12" s="776" t="s">
        <v>602</v>
      </c>
      <c r="DH12" s="777"/>
      <c r="DI12" s="777"/>
      <c r="DJ12" s="777"/>
      <c r="DK12" s="778"/>
      <c r="DL12" s="776" t="s">
        <v>602</v>
      </c>
      <c r="DM12" s="777"/>
      <c r="DN12" s="777"/>
      <c r="DO12" s="777"/>
      <c r="DP12" s="778"/>
      <c r="DQ12" s="776" t="s">
        <v>602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600</v>
      </c>
      <c r="BT13" s="774"/>
      <c r="BU13" s="774"/>
      <c r="BV13" s="774"/>
      <c r="BW13" s="774"/>
      <c r="BX13" s="774"/>
      <c r="BY13" s="774"/>
      <c r="BZ13" s="774"/>
      <c r="CA13" s="774"/>
      <c r="CB13" s="774"/>
      <c r="CC13" s="774"/>
      <c r="CD13" s="774"/>
      <c r="CE13" s="774"/>
      <c r="CF13" s="774"/>
      <c r="CG13" s="775"/>
      <c r="CH13" s="776">
        <v>-120</v>
      </c>
      <c r="CI13" s="777"/>
      <c r="CJ13" s="777"/>
      <c r="CK13" s="777"/>
      <c r="CL13" s="778"/>
      <c r="CM13" s="776">
        <v>58</v>
      </c>
      <c r="CN13" s="777"/>
      <c r="CO13" s="777"/>
      <c r="CP13" s="777"/>
      <c r="CQ13" s="778"/>
      <c r="CR13" s="776">
        <v>16</v>
      </c>
      <c r="CS13" s="777"/>
      <c r="CT13" s="777"/>
      <c r="CU13" s="777"/>
      <c r="CV13" s="778"/>
      <c r="CW13" s="776">
        <v>110</v>
      </c>
      <c r="CX13" s="777"/>
      <c r="CY13" s="777"/>
      <c r="CZ13" s="777"/>
      <c r="DA13" s="778"/>
      <c r="DB13" s="776" t="s">
        <v>602</v>
      </c>
      <c r="DC13" s="777"/>
      <c r="DD13" s="777"/>
      <c r="DE13" s="777"/>
      <c r="DF13" s="778"/>
      <c r="DG13" s="776" t="s">
        <v>602</v>
      </c>
      <c r="DH13" s="777"/>
      <c r="DI13" s="777"/>
      <c r="DJ13" s="777"/>
      <c r="DK13" s="778"/>
      <c r="DL13" s="776" t="s">
        <v>602</v>
      </c>
      <c r="DM13" s="777"/>
      <c r="DN13" s="777"/>
      <c r="DO13" s="777"/>
      <c r="DP13" s="778"/>
      <c r="DQ13" s="776" t="s">
        <v>602</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601</v>
      </c>
      <c r="BT14" s="774"/>
      <c r="BU14" s="774"/>
      <c r="BV14" s="774"/>
      <c r="BW14" s="774"/>
      <c r="BX14" s="774"/>
      <c r="BY14" s="774"/>
      <c r="BZ14" s="774"/>
      <c r="CA14" s="774"/>
      <c r="CB14" s="774"/>
      <c r="CC14" s="774"/>
      <c r="CD14" s="774"/>
      <c r="CE14" s="774"/>
      <c r="CF14" s="774"/>
      <c r="CG14" s="775"/>
      <c r="CH14" s="776">
        <v>3</v>
      </c>
      <c r="CI14" s="777"/>
      <c r="CJ14" s="777"/>
      <c r="CK14" s="777"/>
      <c r="CL14" s="778"/>
      <c r="CM14" s="776">
        <v>-21</v>
      </c>
      <c r="CN14" s="777"/>
      <c r="CO14" s="777"/>
      <c r="CP14" s="777"/>
      <c r="CQ14" s="778"/>
      <c r="CR14" s="776">
        <v>0</v>
      </c>
      <c r="CS14" s="777"/>
      <c r="CT14" s="777"/>
      <c r="CU14" s="777"/>
      <c r="CV14" s="778"/>
      <c r="CW14" s="776" t="s">
        <v>602</v>
      </c>
      <c r="CX14" s="777"/>
      <c r="CY14" s="777"/>
      <c r="CZ14" s="777"/>
      <c r="DA14" s="778"/>
      <c r="DB14" s="776" t="s">
        <v>602</v>
      </c>
      <c r="DC14" s="777"/>
      <c r="DD14" s="777"/>
      <c r="DE14" s="777"/>
      <c r="DF14" s="778"/>
      <c r="DG14" s="776" t="s">
        <v>602</v>
      </c>
      <c r="DH14" s="777"/>
      <c r="DI14" s="777"/>
      <c r="DJ14" s="777"/>
      <c r="DK14" s="778"/>
      <c r="DL14" s="776" t="s">
        <v>602</v>
      </c>
      <c r="DM14" s="777"/>
      <c r="DN14" s="777"/>
      <c r="DO14" s="777"/>
      <c r="DP14" s="778"/>
      <c r="DQ14" s="776" t="s">
        <v>602</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47568</v>
      </c>
      <c r="R23" s="793"/>
      <c r="S23" s="793"/>
      <c r="T23" s="793"/>
      <c r="U23" s="793"/>
      <c r="V23" s="793">
        <v>45474</v>
      </c>
      <c r="W23" s="793"/>
      <c r="X23" s="793"/>
      <c r="Y23" s="793"/>
      <c r="Z23" s="793"/>
      <c r="AA23" s="793">
        <v>2094</v>
      </c>
      <c r="AB23" s="793"/>
      <c r="AC23" s="793"/>
      <c r="AD23" s="793"/>
      <c r="AE23" s="794"/>
      <c r="AF23" s="795">
        <v>1814</v>
      </c>
      <c r="AG23" s="793"/>
      <c r="AH23" s="793"/>
      <c r="AI23" s="793"/>
      <c r="AJ23" s="796"/>
      <c r="AK23" s="797"/>
      <c r="AL23" s="798"/>
      <c r="AM23" s="798"/>
      <c r="AN23" s="798"/>
      <c r="AO23" s="798"/>
      <c r="AP23" s="793">
        <v>49041</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8731</v>
      </c>
      <c r="R28" s="823"/>
      <c r="S28" s="823"/>
      <c r="T28" s="823"/>
      <c r="U28" s="823"/>
      <c r="V28" s="823">
        <v>8712</v>
      </c>
      <c r="W28" s="823"/>
      <c r="X28" s="823"/>
      <c r="Y28" s="823"/>
      <c r="Z28" s="823"/>
      <c r="AA28" s="823">
        <v>19</v>
      </c>
      <c r="AB28" s="823"/>
      <c r="AC28" s="823"/>
      <c r="AD28" s="823"/>
      <c r="AE28" s="824"/>
      <c r="AF28" s="825">
        <v>19</v>
      </c>
      <c r="AG28" s="823"/>
      <c r="AH28" s="823"/>
      <c r="AI28" s="823"/>
      <c r="AJ28" s="826"/>
      <c r="AK28" s="827">
        <v>696</v>
      </c>
      <c r="AL28" s="828"/>
      <c r="AM28" s="828"/>
      <c r="AN28" s="828"/>
      <c r="AO28" s="828"/>
      <c r="AP28" s="828" t="s">
        <v>602</v>
      </c>
      <c r="AQ28" s="828"/>
      <c r="AR28" s="828"/>
      <c r="AS28" s="828"/>
      <c r="AT28" s="828"/>
      <c r="AU28" s="828" t="s">
        <v>602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10641</v>
      </c>
      <c r="R29" s="784"/>
      <c r="S29" s="784"/>
      <c r="T29" s="784"/>
      <c r="U29" s="784"/>
      <c r="V29" s="784">
        <v>10165</v>
      </c>
      <c r="W29" s="784"/>
      <c r="X29" s="784"/>
      <c r="Y29" s="784"/>
      <c r="Z29" s="784"/>
      <c r="AA29" s="784">
        <v>475</v>
      </c>
      <c r="AB29" s="784"/>
      <c r="AC29" s="784"/>
      <c r="AD29" s="784"/>
      <c r="AE29" s="785"/>
      <c r="AF29" s="786">
        <v>475</v>
      </c>
      <c r="AG29" s="787"/>
      <c r="AH29" s="787"/>
      <c r="AI29" s="787"/>
      <c r="AJ29" s="788"/>
      <c r="AK29" s="834">
        <v>1518</v>
      </c>
      <c r="AL29" s="830"/>
      <c r="AM29" s="830"/>
      <c r="AN29" s="830"/>
      <c r="AO29" s="830"/>
      <c r="AP29" s="830" t="s">
        <v>602</v>
      </c>
      <c r="AQ29" s="830"/>
      <c r="AR29" s="830"/>
      <c r="AS29" s="830"/>
      <c r="AT29" s="830"/>
      <c r="AU29" s="830" t="s">
        <v>602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1303</v>
      </c>
      <c r="R30" s="784"/>
      <c r="S30" s="784"/>
      <c r="T30" s="784"/>
      <c r="U30" s="784"/>
      <c r="V30" s="784">
        <v>1299</v>
      </c>
      <c r="W30" s="784"/>
      <c r="X30" s="784"/>
      <c r="Y30" s="784"/>
      <c r="Z30" s="784"/>
      <c r="AA30" s="784">
        <v>3</v>
      </c>
      <c r="AB30" s="784"/>
      <c r="AC30" s="784"/>
      <c r="AD30" s="784"/>
      <c r="AE30" s="785"/>
      <c r="AF30" s="786">
        <v>3</v>
      </c>
      <c r="AG30" s="787"/>
      <c r="AH30" s="787"/>
      <c r="AI30" s="787"/>
      <c r="AJ30" s="788"/>
      <c r="AK30" s="834">
        <v>345</v>
      </c>
      <c r="AL30" s="830"/>
      <c r="AM30" s="830"/>
      <c r="AN30" s="830"/>
      <c r="AO30" s="830"/>
      <c r="AP30" s="830" t="s">
        <v>602</v>
      </c>
      <c r="AQ30" s="830"/>
      <c r="AR30" s="830"/>
      <c r="AS30" s="830"/>
      <c r="AT30" s="830"/>
      <c r="AU30" s="830" t="s">
        <v>602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44</v>
      </c>
      <c r="R31" s="784"/>
      <c r="S31" s="784"/>
      <c r="T31" s="784"/>
      <c r="U31" s="784"/>
      <c r="V31" s="784">
        <v>41</v>
      </c>
      <c r="W31" s="784"/>
      <c r="X31" s="784"/>
      <c r="Y31" s="784"/>
      <c r="Z31" s="784"/>
      <c r="AA31" s="784">
        <v>3</v>
      </c>
      <c r="AB31" s="784"/>
      <c r="AC31" s="784"/>
      <c r="AD31" s="784"/>
      <c r="AE31" s="785"/>
      <c r="AF31" s="786">
        <v>3</v>
      </c>
      <c r="AG31" s="787"/>
      <c r="AH31" s="787"/>
      <c r="AI31" s="787"/>
      <c r="AJ31" s="788"/>
      <c r="AK31" s="834" t="s">
        <v>517</v>
      </c>
      <c r="AL31" s="830"/>
      <c r="AM31" s="830"/>
      <c r="AN31" s="830"/>
      <c r="AO31" s="830"/>
      <c r="AP31" s="830" t="s">
        <v>602</v>
      </c>
      <c r="AQ31" s="830"/>
      <c r="AR31" s="830"/>
      <c r="AS31" s="830"/>
      <c r="AT31" s="830"/>
      <c r="AU31" s="830" t="s">
        <v>602</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5172</v>
      </c>
      <c r="R32" s="784"/>
      <c r="S32" s="784"/>
      <c r="T32" s="784"/>
      <c r="U32" s="784"/>
      <c r="V32" s="784">
        <v>4838</v>
      </c>
      <c r="W32" s="784"/>
      <c r="X32" s="784"/>
      <c r="Y32" s="784"/>
      <c r="Z32" s="784"/>
      <c r="AA32" s="784">
        <v>334</v>
      </c>
      <c r="AB32" s="784"/>
      <c r="AC32" s="784"/>
      <c r="AD32" s="784"/>
      <c r="AE32" s="785"/>
      <c r="AF32" s="786">
        <v>1959</v>
      </c>
      <c r="AG32" s="787"/>
      <c r="AH32" s="787"/>
      <c r="AI32" s="787"/>
      <c r="AJ32" s="788"/>
      <c r="AK32" s="834">
        <v>626</v>
      </c>
      <c r="AL32" s="830"/>
      <c r="AM32" s="830"/>
      <c r="AN32" s="830"/>
      <c r="AO32" s="830"/>
      <c r="AP32" s="830">
        <v>1593</v>
      </c>
      <c r="AQ32" s="830"/>
      <c r="AR32" s="830"/>
      <c r="AS32" s="830"/>
      <c r="AT32" s="830"/>
      <c r="AU32" s="830">
        <v>1204</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3148</v>
      </c>
      <c r="R33" s="784"/>
      <c r="S33" s="784"/>
      <c r="T33" s="784"/>
      <c r="U33" s="784"/>
      <c r="V33" s="784">
        <v>2862</v>
      </c>
      <c r="W33" s="784"/>
      <c r="X33" s="784"/>
      <c r="Y33" s="784"/>
      <c r="Z33" s="784"/>
      <c r="AA33" s="784">
        <v>286</v>
      </c>
      <c r="AB33" s="784"/>
      <c r="AC33" s="784"/>
      <c r="AD33" s="784"/>
      <c r="AE33" s="785"/>
      <c r="AF33" s="786">
        <v>2949</v>
      </c>
      <c r="AG33" s="787"/>
      <c r="AH33" s="787"/>
      <c r="AI33" s="787"/>
      <c r="AJ33" s="788"/>
      <c r="AK33" s="834">
        <v>273</v>
      </c>
      <c r="AL33" s="830"/>
      <c r="AM33" s="830"/>
      <c r="AN33" s="830"/>
      <c r="AO33" s="830"/>
      <c r="AP33" s="830">
        <v>10740</v>
      </c>
      <c r="AQ33" s="830"/>
      <c r="AR33" s="830"/>
      <c r="AS33" s="830"/>
      <c r="AT33" s="830"/>
      <c r="AU33" s="830">
        <v>2062</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2483</v>
      </c>
      <c r="R34" s="784"/>
      <c r="S34" s="784"/>
      <c r="T34" s="784"/>
      <c r="U34" s="784"/>
      <c r="V34" s="784">
        <v>2229</v>
      </c>
      <c r="W34" s="784"/>
      <c r="X34" s="784"/>
      <c r="Y34" s="784"/>
      <c r="Z34" s="784"/>
      <c r="AA34" s="784">
        <v>253</v>
      </c>
      <c r="AB34" s="784"/>
      <c r="AC34" s="784"/>
      <c r="AD34" s="784"/>
      <c r="AE34" s="785"/>
      <c r="AF34" s="786">
        <v>1582</v>
      </c>
      <c r="AG34" s="787"/>
      <c r="AH34" s="787"/>
      <c r="AI34" s="787"/>
      <c r="AJ34" s="788"/>
      <c r="AK34" s="834">
        <v>1203</v>
      </c>
      <c r="AL34" s="830"/>
      <c r="AM34" s="830"/>
      <c r="AN34" s="830"/>
      <c r="AO34" s="830"/>
      <c r="AP34" s="830">
        <v>12086</v>
      </c>
      <c r="AQ34" s="830"/>
      <c r="AR34" s="830"/>
      <c r="AS34" s="830"/>
      <c r="AT34" s="830"/>
      <c r="AU34" s="830">
        <v>9656</v>
      </c>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6991</v>
      </c>
      <c r="AG63" s="844"/>
      <c r="AH63" s="844"/>
      <c r="AI63" s="844"/>
      <c r="AJ63" s="845"/>
      <c r="AK63" s="846"/>
      <c r="AL63" s="841"/>
      <c r="AM63" s="841"/>
      <c r="AN63" s="841"/>
      <c r="AO63" s="841"/>
      <c r="AP63" s="844">
        <v>24419</v>
      </c>
      <c r="AQ63" s="844"/>
      <c r="AR63" s="844"/>
      <c r="AS63" s="844"/>
      <c r="AT63" s="844"/>
      <c r="AU63" s="844">
        <v>12922</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401</v>
      </c>
      <c r="R66" s="734"/>
      <c r="S66" s="734"/>
      <c r="T66" s="734"/>
      <c r="U66" s="735"/>
      <c r="V66" s="733" t="s">
        <v>422</v>
      </c>
      <c r="W66" s="734"/>
      <c r="X66" s="734"/>
      <c r="Y66" s="734"/>
      <c r="Z66" s="735"/>
      <c r="AA66" s="733" t="s">
        <v>423</v>
      </c>
      <c r="AB66" s="734"/>
      <c r="AC66" s="734"/>
      <c r="AD66" s="734"/>
      <c r="AE66" s="735"/>
      <c r="AF66" s="854" t="s">
        <v>404</v>
      </c>
      <c r="AG66" s="815"/>
      <c r="AH66" s="815"/>
      <c r="AI66" s="815"/>
      <c r="AJ66" s="855"/>
      <c r="AK66" s="733" t="s">
        <v>424</v>
      </c>
      <c r="AL66" s="728"/>
      <c r="AM66" s="728"/>
      <c r="AN66" s="728"/>
      <c r="AO66" s="729"/>
      <c r="AP66" s="733" t="s">
        <v>406</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603</v>
      </c>
      <c r="C68" s="870"/>
      <c r="D68" s="870"/>
      <c r="E68" s="870"/>
      <c r="F68" s="870"/>
      <c r="G68" s="870"/>
      <c r="H68" s="870"/>
      <c r="I68" s="870"/>
      <c r="J68" s="870"/>
      <c r="K68" s="870"/>
      <c r="L68" s="870"/>
      <c r="M68" s="870"/>
      <c r="N68" s="870"/>
      <c r="O68" s="870"/>
      <c r="P68" s="871"/>
      <c r="Q68" s="872">
        <v>1993</v>
      </c>
      <c r="R68" s="866"/>
      <c r="S68" s="866"/>
      <c r="T68" s="866"/>
      <c r="U68" s="866"/>
      <c r="V68" s="866">
        <v>1906</v>
      </c>
      <c r="W68" s="866"/>
      <c r="X68" s="866"/>
      <c r="Y68" s="866"/>
      <c r="Z68" s="866"/>
      <c r="AA68" s="866">
        <v>86</v>
      </c>
      <c r="AB68" s="866"/>
      <c r="AC68" s="866"/>
      <c r="AD68" s="866"/>
      <c r="AE68" s="866"/>
      <c r="AF68" s="866">
        <v>86</v>
      </c>
      <c r="AG68" s="866"/>
      <c r="AH68" s="866"/>
      <c r="AI68" s="866"/>
      <c r="AJ68" s="866"/>
      <c r="AK68" s="866" t="s">
        <v>602</v>
      </c>
      <c r="AL68" s="866"/>
      <c r="AM68" s="866"/>
      <c r="AN68" s="866"/>
      <c r="AO68" s="866"/>
      <c r="AP68" s="866">
        <v>153</v>
      </c>
      <c r="AQ68" s="866"/>
      <c r="AR68" s="866"/>
      <c r="AS68" s="866"/>
      <c r="AT68" s="866"/>
      <c r="AU68" s="866" t="s">
        <v>602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604</v>
      </c>
      <c r="C69" s="874"/>
      <c r="D69" s="874"/>
      <c r="E69" s="874"/>
      <c r="F69" s="874"/>
      <c r="G69" s="874"/>
      <c r="H69" s="874"/>
      <c r="I69" s="874"/>
      <c r="J69" s="874"/>
      <c r="K69" s="874"/>
      <c r="L69" s="874"/>
      <c r="M69" s="874"/>
      <c r="N69" s="874"/>
      <c r="O69" s="874"/>
      <c r="P69" s="875"/>
      <c r="Q69" s="876">
        <v>295</v>
      </c>
      <c r="R69" s="830"/>
      <c r="S69" s="830"/>
      <c r="T69" s="830"/>
      <c r="U69" s="830"/>
      <c r="V69" s="830">
        <v>275</v>
      </c>
      <c r="W69" s="830"/>
      <c r="X69" s="830"/>
      <c r="Y69" s="830"/>
      <c r="Z69" s="830"/>
      <c r="AA69" s="830">
        <v>20</v>
      </c>
      <c r="AB69" s="830"/>
      <c r="AC69" s="830"/>
      <c r="AD69" s="830"/>
      <c r="AE69" s="830"/>
      <c r="AF69" s="830">
        <v>20</v>
      </c>
      <c r="AG69" s="830"/>
      <c r="AH69" s="830"/>
      <c r="AI69" s="830"/>
      <c r="AJ69" s="830"/>
      <c r="AK69" s="830">
        <v>84</v>
      </c>
      <c r="AL69" s="830"/>
      <c r="AM69" s="830"/>
      <c r="AN69" s="830"/>
      <c r="AO69" s="830"/>
      <c r="AP69" s="830" t="s">
        <v>602</v>
      </c>
      <c r="AQ69" s="830"/>
      <c r="AR69" s="830"/>
      <c r="AS69" s="830"/>
      <c r="AT69" s="830"/>
      <c r="AU69" s="830" t="s">
        <v>602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605</v>
      </c>
      <c r="C70" s="874"/>
      <c r="D70" s="874"/>
      <c r="E70" s="874"/>
      <c r="F70" s="874"/>
      <c r="G70" s="874"/>
      <c r="H70" s="874"/>
      <c r="I70" s="874"/>
      <c r="J70" s="874"/>
      <c r="K70" s="874"/>
      <c r="L70" s="874"/>
      <c r="M70" s="874"/>
      <c r="N70" s="874"/>
      <c r="O70" s="874"/>
      <c r="P70" s="875"/>
      <c r="Q70" s="876">
        <v>66</v>
      </c>
      <c r="R70" s="830"/>
      <c r="S70" s="830"/>
      <c r="T70" s="830"/>
      <c r="U70" s="830"/>
      <c r="V70" s="830">
        <v>65</v>
      </c>
      <c r="W70" s="830"/>
      <c r="X70" s="830"/>
      <c r="Y70" s="830"/>
      <c r="Z70" s="830"/>
      <c r="AA70" s="830">
        <v>1</v>
      </c>
      <c r="AB70" s="830"/>
      <c r="AC70" s="830"/>
      <c r="AD70" s="830"/>
      <c r="AE70" s="830"/>
      <c r="AF70" s="830">
        <v>1</v>
      </c>
      <c r="AG70" s="830"/>
      <c r="AH70" s="830"/>
      <c r="AI70" s="830"/>
      <c r="AJ70" s="830"/>
      <c r="AK70" s="830" t="s">
        <v>602</v>
      </c>
      <c r="AL70" s="830"/>
      <c r="AM70" s="830"/>
      <c r="AN70" s="830"/>
      <c r="AO70" s="830"/>
      <c r="AP70" s="830" t="s">
        <v>602</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606</v>
      </c>
      <c r="C71" s="874"/>
      <c r="D71" s="874"/>
      <c r="E71" s="874"/>
      <c r="F71" s="874"/>
      <c r="G71" s="874"/>
      <c r="H71" s="874"/>
      <c r="I71" s="874"/>
      <c r="J71" s="874"/>
      <c r="K71" s="874"/>
      <c r="L71" s="874"/>
      <c r="M71" s="874"/>
      <c r="N71" s="874"/>
      <c r="O71" s="874"/>
      <c r="P71" s="875"/>
      <c r="Q71" s="876">
        <v>54</v>
      </c>
      <c r="R71" s="830"/>
      <c r="S71" s="830"/>
      <c r="T71" s="830"/>
      <c r="U71" s="830"/>
      <c r="V71" s="830">
        <v>53</v>
      </c>
      <c r="W71" s="830"/>
      <c r="X71" s="830"/>
      <c r="Y71" s="830"/>
      <c r="Z71" s="830"/>
      <c r="AA71" s="830">
        <v>1</v>
      </c>
      <c r="AB71" s="830"/>
      <c r="AC71" s="830"/>
      <c r="AD71" s="830"/>
      <c r="AE71" s="830"/>
      <c r="AF71" s="830">
        <v>1</v>
      </c>
      <c r="AG71" s="830"/>
      <c r="AH71" s="830"/>
      <c r="AI71" s="830"/>
      <c r="AJ71" s="830"/>
      <c r="AK71" s="830" t="s">
        <v>602</v>
      </c>
      <c r="AL71" s="830"/>
      <c r="AM71" s="830"/>
      <c r="AN71" s="830"/>
      <c r="AO71" s="830"/>
      <c r="AP71" s="830" t="s">
        <v>602</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607</v>
      </c>
      <c r="C72" s="874"/>
      <c r="D72" s="874"/>
      <c r="E72" s="874"/>
      <c r="F72" s="874"/>
      <c r="G72" s="874"/>
      <c r="H72" s="874"/>
      <c r="I72" s="874"/>
      <c r="J72" s="874"/>
      <c r="K72" s="874"/>
      <c r="L72" s="874"/>
      <c r="M72" s="874"/>
      <c r="N72" s="874"/>
      <c r="O72" s="874"/>
      <c r="P72" s="875"/>
      <c r="Q72" s="876">
        <v>5</v>
      </c>
      <c r="R72" s="830"/>
      <c r="S72" s="830"/>
      <c r="T72" s="830"/>
      <c r="U72" s="830"/>
      <c r="V72" s="830">
        <v>5</v>
      </c>
      <c r="W72" s="830"/>
      <c r="X72" s="830"/>
      <c r="Y72" s="830"/>
      <c r="Z72" s="830"/>
      <c r="AA72" s="830">
        <v>1</v>
      </c>
      <c r="AB72" s="830"/>
      <c r="AC72" s="830"/>
      <c r="AD72" s="830"/>
      <c r="AE72" s="830"/>
      <c r="AF72" s="830">
        <v>1</v>
      </c>
      <c r="AG72" s="830"/>
      <c r="AH72" s="830"/>
      <c r="AI72" s="830"/>
      <c r="AJ72" s="830"/>
      <c r="AK72" s="830" t="s">
        <v>602</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608</v>
      </c>
      <c r="C73" s="874"/>
      <c r="D73" s="874"/>
      <c r="E73" s="874"/>
      <c r="F73" s="874"/>
      <c r="G73" s="874"/>
      <c r="H73" s="874"/>
      <c r="I73" s="874"/>
      <c r="J73" s="874"/>
      <c r="K73" s="874"/>
      <c r="L73" s="874"/>
      <c r="M73" s="874"/>
      <c r="N73" s="874"/>
      <c r="O73" s="874"/>
      <c r="P73" s="875"/>
      <c r="Q73" s="876">
        <v>7087</v>
      </c>
      <c r="R73" s="830"/>
      <c r="S73" s="830"/>
      <c r="T73" s="830"/>
      <c r="U73" s="830"/>
      <c r="V73" s="830">
        <v>6511</v>
      </c>
      <c r="W73" s="830"/>
      <c r="X73" s="830"/>
      <c r="Y73" s="830"/>
      <c r="Z73" s="830"/>
      <c r="AA73" s="830">
        <v>576</v>
      </c>
      <c r="AB73" s="830"/>
      <c r="AC73" s="830"/>
      <c r="AD73" s="830"/>
      <c r="AE73" s="830"/>
      <c r="AF73" s="830">
        <v>576</v>
      </c>
      <c r="AG73" s="830"/>
      <c r="AH73" s="830"/>
      <c r="AI73" s="830"/>
      <c r="AJ73" s="830"/>
      <c r="AK73" s="830">
        <v>17</v>
      </c>
      <c r="AL73" s="830"/>
      <c r="AM73" s="830"/>
      <c r="AN73" s="830"/>
      <c r="AO73" s="830"/>
      <c r="AP73" s="830" t="s">
        <v>602</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609</v>
      </c>
      <c r="C74" s="874"/>
      <c r="D74" s="874"/>
      <c r="E74" s="874"/>
      <c r="F74" s="874"/>
      <c r="G74" s="874"/>
      <c r="H74" s="874"/>
      <c r="I74" s="874"/>
      <c r="J74" s="874"/>
      <c r="K74" s="874"/>
      <c r="L74" s="874"/>
      <c r="M74" s="874"/>
      <c r="N74" s="874"/>
      <c r="O74" s="874"/>
      <c r="P74" s="875"/>
      <c r="Q74" s="876">
        <v>291</v>
      </c>
      <c r="R74" s="830"/>
      <c r="S74" s="830"/>
      <c r="T74" s="830"/>
      <c r="U74" s="830"/>
      <c r="V74" s="830">
        <v>280</v>
      </c>
      <c r="W74" s="830"/>
      <c r="X74" s="830"/>
      <c r="Y74" s="830"/>
      <c r="Z74" s="830"/>
      <c r="AA74" s="830">
        <v>11</v>
      </c>
      <c r="AB74" s="830"/>
      <c r="AC74" s="830"/>
      <c r="AD74" s="830"/>
      <c r="AE74" s="830"/>
      <c r="AF74" s="830">
        <v>11</v>
      </c>
      <c r="AG74" s="830"/>
      <c r="AH74" s="830"/>
      <c r="AI74" s="830"/>
      <c r="AJ74" s="830"/>
      <c r="AK74" s="830" t="s">
        <v>602</v>
      </c>
      <c r="AL74" s="830"/>
      <c r="AM74" s="830"/>
      <c r="AN74" s="830"/>
      <c r="AO74" s="830"/>
      <c r="AP74" s="830">
        <v>315</v>
      </c>
      <c r="AQ74" s="830"/>
      <c r="AR74" s="830"/>
      <c r="AS74" s="830"/>
      <c r="AT74" s="830"/>
      <c r="AU74" s="830">
        <v>13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610</v>
      </c>
      <c r="C75" s="874"/>
      <c r="D75" s="874"/>
      <c r="E75" s="874"/>
      <c r="F75" s="874"/>
      <c r="G75" s="874"/>
      <c r="H75" s="874"/>
      <c r="I75" s="874"/>
      <c r="J75" s="874"/>
      <c r="K75" s="874"/>
      <c r="L75" s="874"/>
      <c r="M75" s="874"/>
      <c r="N75" s="874"/>
      <c r="O75" s="874"/>
      <c r="P75" s="875"/>
      <c r="Q75" s="877">
        <v>4</v>
      </c>
      <c r="R75" s="878"/>
      <c r="S75" s="878"/>
      <c r="T75" s="878"/>
      <c r="U75" s="834"/>
      <c r="V75" s="879">
        <v>2</v>
      </c>
      <c r="W75" s="878"/>
      <c r="X75" s="878"/>
      <c r="Y75" s="878"/>
      <c r="Z75" s="834"/>
      <c r="AA75" s="879">
        <v>3</v>
      </c>
      <c r="AB75" s="878"/>
      <c r="AC75" s="878"/>
      <c r="AD75" s="878"/>
      <c r="AE75" s="834"/>
      <c r="AF75" s="879">
        <v>3</v>
      </c>
      <c r="AG75" s="878"/>
      <c r="AH75" s="878"/>
      <c r="AI75" s="878"/>
      <c r="AJ75" s="834"/>
      <c r="AK75" s="879">
        <v>0</v>
      </c>
      <c r="AL75" s="878"/>
      <c r="AM75" s="878"/>
      <c r="AN75" s="878"/>
      <c r="AO75" s="834"/>
      <c r="AP75" s="879" t="s">
        <v>602</v>
      </c>
      <c r="AQ75" s="878"/>
      <c r="AR75" s="878"/>
      <c r="AS75" s="878"/>
      <c r="AT75" s="834"/>
      <c r="AU75" s="879" t="s">
        <v>602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611</v>
      </c>
      <c r="C76" s="874"/>
      <c r="D76" s="874"/>
      <c r="E76" s="874"/>
      <c r="F76" s="874"/>
      <c r="G76" s="874"/>
      <c r="H76" s="874"/>
      <c r="I76" s="874"/>
      <c r="J76" s="874"/>
      <c r="K76" s="874"/>
      <c r="L76" s="874"/>
      <c r="M76" s="874"/>
      <c r="N76" s="874"/>
      <c r="O76" s="874"/>
      <c r="P76" s="875"/>
      <c r="Q76" s="877">
        <v>237</v>
      </c>
      <c r="R76" s="878"/>
      <c r="S76" s="878"/>
      <c r="T76" s="878"/>
      <c r="U76" s="834"/>
      <c r="V76" s="879">
        <v>150</v>
      </c>
      <c r="W76" s="878"/>
      <c r="X76" s="878"/>
      <c r="Y76" s="878"/>
      <c r="Z76" s="834"/>
      <c r="AA76" s="879">
        <v>87</v>
      </c>
      <c r="AB76" s="878"/>
      <c r="AC76" s="878"/>
      <c r="AD76" s="878"/>
      <c r="AE76" s="834"/>
      <c r="AF76" s="879">
        <v>87</v>
      </c>
      <c r="AG76" s="878"/>
      <c r="AH76" s="878"/>
      <c r="AI76" s="878"/>
      <c r="AJ76" s="834"/>
      <c r="AK76" s="879" t="s">
        <v>602</v>
      </c>
      <c r="AL76" s="878"/>
      <c r="AM76" s="878"/>
      <c r="AN76" s="878"/>
      <c r="AO76" s="834"/>
      <c r="AP76" s="879" t="s">
        <v>602</v>
      </c>
      <c r="AQ76" s="878"/>
      <c r="AR76" s="878"/>
      <c r="AS76" s="878"/>
      <c r="AT76" s="834"/>
      <c r="AU76" s="879" t="s">
        <v>602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612</v>
      </c>
      <c r="C77" s="874"/>
      <c r="D77" s="874"/>
      <c r="E77" s="874"/>
      <c r="F77" s="874"/>
      <c r="G77" s="874"/>
      <c r="H77" s="874"/>
      <c r="I77" s="874"/>
      <c r="J77" s="874"/>
      <c r="K77" s="874"/>
      <c r="L77" s="874"/>
      <c r="M77" s="874"/>
      <c r="N77" s="874"/>
      <c r="O77" s="874"/>
      <c r="P77" s="875"/>
      <c r="Q77" s="877">
        <v>36</v>
      </c>
      <c r="R77" s="878"/>
      <c r="S77" s="878"/>
      <c r="T77" s="878"/>
      <c r="U77" s="834"/>
      <c r="V77" s="879">
        <v>24</v>
      </c>
      <c r="W77" s="878"/>
      <c r="X77" s="878"/>
      <c r="Y77" s="878"/>
      <c r="Z77" s="834"/>
      <c r="AA77" s="879">
        <v>12</v>
      </c>
      <c r="AB77" s="878"/>
      <c r="AC77" s="878"/>
      <c r="AD77" s="878"/>
      <c r="AE77" s="834"/>
      <c r="AF77" s="879">
        <v>12</v>
      </c>
      <c r="AG77" s="878"/>
      <c r="AH77" s="878"/>
      <c r="AI77" s="878"/>
      <c r="AJ77" s="834"/>
      <c r="AK77" s="879" t="s">
        <v>602</v>
      </c>
      <c r="AL77" s="878"/>
      <c r="AM77" s="878"/>
      <c r="AN77" s="878"/>
      <c r="AO77" s="834"/>
      <c r="AP77" s="879" t="s">
        <v>602</v>
      </c>
      <c r="AQ77" s="878"/>
      <c r="AR77" s="878"/>
      <c r="AS77" s="878"/>
      <c r="AT77" s="834"/>
      <c r="AU77" s="879" t="s">
        <v>602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613</v>
      </c>
      <c r="C78" s="874"/>
      <c r="D78" s="874"/>
      <c r="E78" s="874"/>
      <c r="F78" s="874"/>
      <c r="G78" s="874"/>
      <c r="H78" s="874"/>
      <c r="I78" s="874"/>
      <c r="J78" s="874"/>
      <c r="K78" s="874"/>
      <c r="L78" s="874"/>
      <c r="M78" s="874"/>
      <c r="N78" s="874"/>
      <c r="O78" s="874"/>
      <c r="P78" s="875"/>
      <c r="Q78" s="876">
        <v>197</v>
      </c>
      <c r="R78" s="830"/>
      <c r="S78" s="830"/>
      <c r="T78" s="830"/>
      <c r="U78" s="830"/>
      <c r="V78" s="830">
        <v>194</v>
      </c>
      <c r="W78" s="830"/>
      <c r="X78" s="830"/>
      <c r="Y78" s="830"/>
      <c r="Z78" s="830"/>
      <c r="AA78" s="830">
        <v>3</v>
      </c>
      <c r="AB78" s="830"/>
      <c r="AC78" s="830"/>
      <c r="AD78" s="830"/>
      <c r="AE78" s="830"/>
      <c r="AF78" s="830">
        <v>3</v>
      </c>
      <c r="AG78" s="830"/>
      <c r="AH78" s="830"/>
      <c r="AI78" s="830"/>
      <c r="AJ78" s="830"/>
      <c r="AK78" s="830" t="s">
        <v>602</v>
      </c>
      <c r="AL78" s="830"/>
      <c r="AM78" s="830"/>
      <c r="AN78" s="830"/>
      <c r="AO78" s="830"/>
      <c r="AP78" s="830" t="s">
        <v>602</v>
      </c>
      <c r="AQ78" s="830"/>
      <c r="AR78" s="830"/>
      <c r="AS78" s="830"/>
      <c r="AT78" s="830"/>
      <c r="AU78" s="830" t="s">
        <v>602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614</v>
      </c>
      <c r="C79" s="874"/>
      <c r="D79" s="874"/>
      <c r="E79" s="874"/>
      <c r="F79" s="874"/>
      <c r="G79" s="874"/>
      <c r="H79" s="874"/>
      <c r="I79" s="874"/>
      <c r="J79" s="874"/>
      <c r="K79" s="874"/>
      <c r="L79" s="874"/>
      <c r="M79" s="874"/>
      <c r="N79" s="874"/>
      <c r="O79" s="874"/>
      <c r="P79" s="875"/>
      <c r="Q79" s="876">
        <v>243734</v>
      </c>
      <c r="R79" s="830"/>
      <c r="S79" s="830"/>
      <c r="T79" s="830"/>
      <c r="U79" s="830"/>
      <c r="V79" s="830">
        <v>232719</v>
      </c>
      <c r="W79" s="830"/>
      <c r="X79" s="830"/>
      <c r="Y79" s="830"/>
      <c r="Z79" s="830"/>
      <c r="AA79" s="830">
        <v>110115</v>
      </c>
      <c r="AB79" s="830"/>
      <c r="AC79" s="830"/>
      <c r="AD79" s="830"/>
      <c r="AE79" s="830"/>
      <c r="AF79" s="830">
        <v>11015</v>
      </c>
      <c r="AG79" s="830"/>
      <c r="AH79" s="830"/>
      <c r="AI79" s="830"/>
      <c r="AJ79" s="830"/>
      <c r="AK79" s="830" t="s">
        <v>602</v>
      </c>
      <c r="AL79" s="830"/>
      <c r="AM79" s="830"/>
      <c r="AN79" s="830"/>
      <c r="AO79" s="830"/>
      <c r="AP79" s="830" t="s">
        <v>602</v>
      </c>
      <c r="AQ79" s="830"/>
      <c r="AR79" s="830"/>
      <c r="AS79" s="830"/>
      <c r="AT79" s="830"/>
      <c r="AU79" s="830" t="s">
        <v>602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11816</v>
      </c>
      <c r="AG88" s="844"/>
      <c r="AH88" s="844"/>
      <c r="AI88" s="844"/>
      <c r="AJ88" s="844"/>
      <c r="AK88" s="841"/>
      <c r="AL88" s="841"/>
      <c r="AM88" s="841"/>
      <c r="AN88" s="841"/>
      <c r="AO88" s="841"/>
      <c r="AP88" s="844">
        <v>468</v>
      </c>
      <c r="AQ88" s="844"/>
      <c r="AR88" s="844"/>
      <c r="AS88" s="844"/>
      <c r="AT88" s="844"/>
      <c r="AU88" s="844">
        <v>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424</v>
      </c>
      <c r="CS102" s="852"/>
      <c r="CT102" s="852"/>
      <c r="CU102" s="852"/>
      <c r="CV102" s="891"/>
      <c r="CW102" s="890">
        <v>19</v>
      </c>
      <c r="CX102" s="852"/>
      <c r="CY102" s="852"/>
      <c r="CZ102" s="852"/>
      <c r="DA102" s="891"/>
      <c r="DB102" s="890" t="s">
        <v>602</v>
      </c>
      <c r="DC102" s="852"/>
      <c r="DD102" s="852"/>
      <c r="DE102" s="852"/>
      <c r="DF102" s="891"/>
      <c r="DG102" s="890" t="s">
        <v>602</v>
      </c>
      <c r="DH102" s="852"/>
      <c r="DI102" s="852"/>
      <c r="DJ102" s="852"/>
      <c r="DK102" s="891"/>
      <c r="DL102" s="890" t="s">
        <v>602</v>
      </c>
      <c r="DM102" s="852"/>
      <c r="DN102" s="852"/>
      <c r="DO102" s="852"/>
      <c r="DP102" s="891"/>
      <c r="DQ102" s="890" t="s">
        <v>602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5852334</v>
      </c>
      <c r="AB110" s="900"/>
      <c r="AC110" s="900"/>
      <c r="AD110" s="900"/>
      <c r="AE110" s="901"/>
      <c r="AF110" s="902">
        <v>5610462</v>
      </c>
      <c r="AG110" s="900"/>
      <c r="AH110" s="900"/>
      <c r="AI110" s="900"/>
      <c r="AJ110" s="901"/>
      <c r="AK110" s="902">
        <v>5739675</v>
      </c>
      <c r="AL110" s="900"/>
      <c r="AM110" s="900"/>
      <c r="AN110" s="900"/>
      <c r="AO110" s="901"/>
      <c r="AP110" s="903">
        <v>25.5</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53262774</v>
      </c>
      <c r="BR110" s="931"/>
      <c r="BS110" s="931"/>
      <c r="BT110" s="931"/>
      <c r="BU110" s="931"/>
      <c r="BV110" s="931">
        <v>51806222</v>
      </c>
      <c r="BW110" s="931"/>
      <c r="BX110" s="931"/>
      <c r="BY110" s="931"/>
      <c r="BZ110" s="931"/>
      <c r="CA110" s="931">
        <v>49040945</v>
      </c>
      <c r="CB110" s="931"/>
      <c r="CC110" s="931"/>
      <c r="CD110" s="931"/>
      <c r="CE110" s="931"/>
      <c r="CF110" s="944">
        <v>218.1</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v>4479681</v>
      </c>
      <c r="DR110" s="931"/>
      <c r="DS110" s="931"/>
      <c r="DT110" s="931"/>
      <c r="DU110" s="931"/>
      <c r="DV110" s="932">
        <v>19.899999999999999</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444</v>
      </c>
      <c r="AL111" s="938"/>
      <c r="AM111" s="938"/>
      <c r="AN111" s="938"/>
      <c r="AO111" s="939"/>
      <c r="AP111" s="941" t="s">
        <v>398</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2477875</v>
      </c>
      <c r="BR111" s="926"/>
      <c r="BS111" s="926"/>
      <c r="BT111" s="926"/>
      <c r="BU111" s="926"/>
      <c r="BV111" s="926">
        <v>2361891</v>
      </c>
      <c r="BW111" s="926"/>
      <c r="BX111" s="926"/>
      <c r="BY111" s="926"/>
      <c r="BZ111" s="926"/>
      <c r="CA111" s="926">
        <v>7229531</v>
      </c>
      <c r="CB111" s="926"/>
      <c r="CC111" s="926"/>
      <c r="CD111" s="926"/>
      <c r="CE111" s="926"/>
      <c r="CF111" s="920">
        <v>32.200000000000003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398</v>
      </c>
      <c r="DH111" s="926"/>
      <c r="DI111" s="926"/>
      <c r="DJ111" s="926"/>
      <c r="DK111" s="926"/>
      <c r="DL111" s="926" t="s">
        <v>130</v>
      </c>
      <c r="DM111" s="926"/>
      <c r="DN111" s="926"/>
      <c r="DO111" s="926"/>
      <c r="DP111" s="926"/>
      <c r="DQ111" s="926" t="s">
        <v>444</v>
      </c>
      <c r="DR111" s="926"/>
      <c r="DS111" s="926"/>
      <c r="DT111" s="926"/>
      <c r="DU111" s="926"/>
      <c r="DV111" s="927" t="s">
        <v>130</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15898451</v>
      </c>
      <c r="BR112" s="926"/>
      <c r="BS112" s="926"/>
      <c r="BT112" s="926"/>
      <c r="BU112" s="926"/>
      <c r="BV112" s="926">
        <v>14287854</v>
      </c>
      <c r="BW112" s="926"/>
      <c r="BX112" s="926"/>
      <c r="BY112" s="926"/>
      <c r="BZ112" s="926"/>
      <c r="CA112" s="926">
        <v>12922524</v>
      </c>
      <c r="CB112" s="926"/>
      <c r="CC112" s="926"/>
      <c r="CD112" s="926"/>
      <c r="CE112" s="926"/>
      <c r="CF112" s="920">
        <v>57.5</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1336213</v>
      </c>
      <c r="AB113" s="938"/>
      <c r="AC113" s="938"/>
      <c r="AD113" s="938"/>
      <c r="AE113" s="939"/>
      <c r="AF113" s="940">
        <v>1399574</v>
      </c>
      <c r="AG113" s="938"/>
      <c r="AH113" s="938"/>
      <c r="AI113" s="938"/>
      <c r="AJ113" s="939"/>
      <c r="AK113" s="940">
        <v>1428243</v>
      </c>
      <c r="AL113" s="938"/>
      <c r="AM113" s="938"/>
      <c r="AN113" s="938"/>
      <c r="AO113" s="939"/>
      <c r="AP113" s="941">
        <v>6.4</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29627</v>
      </c>
      <c r="BR113" s="926"/>
      <c r="BS113" s="926"/>
      <c r="BT113" s="926"/>
      <c r="BU113" s="926"/>
      <c r="BV113" s="926">
        <v>21126</v>
      </c>
      <c r="BW113" s="926"/>
      <c r="BX113" s="926"/>
      <c r="BY113" s="926"/>
      <c r="BZ113" s="926"/>
      <c r="CA113" s="926">
        <v>12599</v>
      </c>
      <c r="CB113" s="926"/>
      <c r="CC113" s="926"/>
      <c r="CD113" s="926"/>
      <c r="CE113" s="926"/>
      <c r="CF113" s="920">
        <v>0.1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2087851</v>
      </c>
      <c r="DH113" s="959"/>
      <c r="DI113" s="959"/>
      <c r="DJ113" s="959"/>
      <c r="DK113" s="960"/>
      <c r="DL113" s="961">
        <v>1997699</v>
      </c>
      <c r="DM113" s="959"/>
      <c r="DN113" s="959"/>
      <c r="DO113" s="959"/>
      <c r="DP113" s="960"/>
      <c r="DQ113" s="961">
        <v>2410796</v>
      </c>
      <c r="DR113" s="959"/>
      <c r="DS113" s="959"/>
      <c r="DT113" s="959"/>
      <c r="DU113" s="960"/>
      <c r="DV113" s="962">
        <v>10.7</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5971</v>
      </c>
      <c r="AB114" s="959"/>
      <c r="AC114" s="959"/>
      <c r="AD114" s="959"/>
      <c r="AE114" s="960"/>
      <c r="AF114" s="961">
        <v>5971</v>
      </c>
      <c r="AG114" s="959"/>
      <c r="AH114" s="959"/>
      <c r="AI114" s="959"/>
      <c r="AJ114" s="960"/>
      <c r="AK114" s="961">
        <v>6014</v>
      </c>
      <c r="AL114" s="959"/>
      <c r="AM114" s="959"/>
      <c r="AN114" s="959"/>
      <c r="AO114" s="960"/>
      <c r="AP114" s="962">
        <v>0</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7728559</v>
      </c>
      <c r="BR114" s="926"/>
      <c r="BS114" s="926"/>
      <c r="BT114" s="926"/>
      <c r="BU114" s="926"/>
      <c r="BV114" s="926">
        <v>7496708</v>
      </c>
      <c r="BW114" s="926"/>
      <c r="BX114" s="926"/>
      <c r="BY114" s="926"/>
      <c r="BZ114" s="926"/>
      <c r="CA114" s="926">
        <v>7744610</v>
      </c>
      <c r="CB114" s="926"/>
      <c r="CC114" s="926"/>
      <c r="CD114" s="926"/>
      <c r="CE114" s="926"/>
      <c r="CF114" s="920">
        <v>34.4</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444</v>
      </c>
      <c r="AL115" s="938"/>
      <c r="AM115" s="938"/>
      <c r="AN115" s="938"/>
      <c r="AO115" s="939"/>
      <c r="AP115" s="941" t="s">
        <v>130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398</v>
      </c>
      <c r="BR115" s="926"/>
      <c r="BS115" s="926"/>
      <c r="BT115" s="926"/>
      <c r="BU115" s="926"/>
      <c r="BV115" s="926" t="s">
        <v>130</v>
      </c>
      <c r="BW115" s="926"/>
      <c r="BX115" s="926"/>
      <c r="BY115" s="926"/>
      <c r="BZ115" s="926"/>
      <c r="CA115" s="926" t="s">
        <v>130</v>
      </c>
      <c r="CB115" s="926"/>
      <c r="CC115" s="926"/>
      <c r="CD115" s="926"/>
      <c r="CE115" s="926"/>
      <c r="CF115" s="920" t="s">
        <v>444</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398</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390024</v>
      </c>
      <c r="DH116" s="959"/>
      <c r="DI116" s="959"/>
      <c r="DJ116" s="959"/>
      <c r="DK116" s="960"/>
      <c r="DL116" s="961">
        <v>364192</v>
      </c>
      <c r="DM116" s="959"/>
      <c r="DN116" s="959"/>
      <c r="DO116" s="959"/>
      <c r="DP116" s="960"/>
      <c r="DQ116" s="961">
        <v>339054</v>
      </c>
      <c r="DR116" s="959"/>
      <c r="DS116" s="959"/>
      <c r="DT116" s="959"/>
      <c r="DU116" s="960"/>
      <c r="DV116" s="962">
        <v>1.5</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7194518</v>
      </c>
      <c r="AB117" s="979"/>
      <c r="AC117" s="979"/>
      <c r="AD117" s="979"/>
      <c r="AE117" s="980"/>
      <c r="AF117" s="981">
        <v>7016007</v>
      </c>
      <c r="AG117" s="979"/>
      <c r="AH117" s="979"/>
      <c r="AI117" s="979"/>
      <c r="AJ117" s="980"/>
      <c r="AK117" s="981">
        <v>7173932</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398</v>
      </c>
      <c r="BR117" s="926"/>
      <c r="BS117" s="926"/>
      <c r="BT117" s="926"/>
      <c r="BU117" s="926"/>
      <c r="BV117" s="926" t="s">
        <v>398</v>
      </c>
      <c r="BW117" s="926"/>
      <c r="BX117" s="926"/>
      <c r="BY117" s="926"/>
      <c r="BZ117" s="926"/>
      <c r="CA117" s="926" t="s">
        <v>130</v>
      </c>
      <c r="CB117" s="926"/>
      <c r="CC117" s="926"/>
      <c r="CD117" s="926"/>
      <c r="CE117" s="926"/>
      <c r="CF117" s="920" t="s">
        <v>130</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398</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398</v>
      </c>
      <c r="BR118" s="1000"/>
      <c r="BS118" s="1000"/>
      <c r="BT118" s="1000"/>
      <c r="BU118" s="1000"/>
      <c r="BV118" s="1000" t="s">
        <v>398</v>
      </c>
      <c r="BW118" s="1000"/>
      <c r="BX118" s="1000"/>
      <c r="BY118" s="1000"/>
      <c r="BZ118" s="1000"/>
      <c r="CA118" s="1000" t="s">
        <v>130</v>
      </c>
      <c r="CB118" s="1000"/>
      <c r="CC118" s="1000"/>
      <c r="CD118" s="1000"/>
      <c r="CE118" s="1000"/>
      <c r="CF118" s="920" t="s">
        <v>130</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398</v>
      </c>
      <c r="DM118" s="959"/>
      <c r="DN118" s="959"/>
      <c r="DO118" s="959"/>
      <c r="DP118" s="960"/>
      <c r="DQ118" s="961" t="s">
        <v>398</v>
      </c>
      <c r="DR118" s="959"/>
      <c r="DS118" s="959"/>
      <c r="DT118" s="959"/>
      <c r="DU118" s="960"/>
      <c r="DV118" s="962" t="s">
        <v>130</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398</v>
      </c>
      <c r="AB119" s="900"/>
      <c r="AC119" s="900"/>
      <c r="AD119" s="900"/>
      <c r="AE119" s="901"/>
      <c r="AF119" s="902" t="s">
        <v>130</v>
      </c>
      <c r="AG119" s="900"/>
      <c r="AH119" s="900"/>
      <c r="AI119" s="900"/>
      <c r="AJ119" s="901"/>
      <c r="AK119" s="902" t="s">
        <v>130</v>
      </c>
      <c r="AL119" s="900"/>
      <c r="AM119" s="900"/>
      <c r="AN119" s="900"/>
      <c r="AO119" s="901"/>
      <c r="AP119" s="903" t="s">
        <v>398</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468</v>
      </c>
      <c r="BP119" s="1005"/>
      <c r="BQ119" s="999">
        <v>79397286</v>
      </c>
      <c r="BR119" s="1000"/>
      <c r="BS119" s="1000"/>
      <c r="BT119" s="1000"/>
      <c r="BU119" s="1000"/>
      <c r="BV119" s="1000">
        <v>75973801</v>
      </c>
      <c r="BW119" s="1000"/>
      <c r="BX119" s="1000"/>
      <c r="BY119" s="1000"/>
      <c r="BZ119" s="1000"/>
      <c r="CA119" s="1000">
        <v>76950209</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398</v>
      </c>
      <c r="DH119" s="986"/>
      <c r="DI119" s="986"/>
      <c r="DJ119" s="986"/>
      <c r="DK119" s="987"/>
      <c r="DL119" s="985" t="s">
        <v>130</v>
      </c>
      <c r="DM119" s="986"/>
      <c r="DN119" s="986"/>
      <c r="DO119" s="986"/>
      <c r="DP119" s="987"/>
      <c r="DQ119" s="985" t="s">
        <v>398</v>
      </c>
      <c r="DR119" s="986"/>
      <c r="DS119" s="986"/>
      <c r="DT119" s="986"/>
      <c r="DU119" s="987"/>
      <c r="DV119" s="988" t="s">
        <v>130</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398</v>
      </c>
      <c r="AB120" s="959"/>
      <c r="AC120" s="959"/>
      <c r="AD120" s="959"/>
      <c r="AE120" s="960"/>
      <c r="AF120" s="961" t="s">
        <v>130</v>
      </c>
      <c r="AG120" s="959"/>
      <c r="AH120" s="959"/>
      <c r="AI120" s="959"/>
      <c r="AJ120" s="960"/>
      <c r="AK120" s="961" t="s">
        <v>398</v>
      </c>
      <c r="AL120" s="959"/>
      <c r="AM120" s="959"/>
      <c r="AN120" s="959"/>
      <c r="AO120" s="960"/>
      <c r="AP120" s="962" t="s">
        <v>398</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12819197</v>
      </c>
      <c r="BR120" s="931"/>
      <c r="BS120" s="931"/>
      <c r="BT120" s="931"/>
      <c r="BU120" s="931"/>
      <c r="BV120" s="931">
        <v>14492002</v>
      </c>
      <c r="BW120" s="931"/>
      <c r="BX120" s="931"/>
      <c r="BY120" s="931"/>
      <c r="BZ120" s="931"/>
      <c r="CA120" s="931">
        <v>15748356</v>
      </c>
      <c r="CB120" s="931"/>
      <c r="CC120" s="931"/>
      <c r="CD120" s="931"/>
      <c r="CE120" s="931"/>
      <c r="CF120" s="944">
        <v>70</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11892181</v>
      </c>
      <c r="DH120" s="931"/>
      <c r="DI120" s="931"/>
      <c r="DJ120" s="931"/>
      <c r="DK120" s="931"/>
      <c r="DL120" s="931">
        <v>10648558</v>
      </c>
      <c r="DM120" s="931"/>
      <c r="DN120" s="931"/>
      <c r="DO120" s="931"/>
      <c r="DP120" s="931"/>
      <c r="DQ120" s="931">
        <v>9656348</v>
      </c>
      <c r="DR120" s="931"/>
      <c r="DS120" s="931"/>
      <c r="DT120" s="931"/>
      <c r="DU120" s="931"/>
      <c r="DV120" s="932">
        <v>43</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398</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658790</v>
      </c>
      <c r="BR121" s="926"/>
      <c r="BS121" s="926"/>
      <c r="BT121" s="926"/>
      <c r="BU121" s="926"/>
      <c r="BV121" s="926">
        <v>598919</v>
      </c>
      <c r="BW121" s="926"/>
      <c r="BX121" s="926"/>
      <c r="BY121" s="926"/>
      <c r="BZ121" s="926"/>
      <c r="CA121" s="926">
        <v>1002361</v>
      </c>
      <c r="CB121" s="926"/>
      <c r="CC121" s="926"/>
      <c r="CD121" s="926"/>
      <c r="CE121" s="926"/>
      <c r="CF121" s="920">
        <v>4.5</v>
      </c>
      <c r="CG121" s="921"/>
      <c r="CH121" s="921"/>
      <c r="CI121" s="921"/>
      <c r="CJ121" s="921"/>
      <c r="CK121" s="1009"/>
      <c r="CL121" s="1010"/>
      <c r="CM121" s="1010"/>
      <c r="CN121" s="1010"/>
      <c r="CO121" s="1011"/>
      <c r="CP121" s="1019" t="s">
        <v>415</v>
      </c>
      <c r="CQ121" s="1020"/>
      <c r="CR121" s="1020"/>
      <c r="CS121" s="1020"/>
      <c r="CT121" s="1020"/>
      <c r="CU121" s="1020"/>
      <c r="CV121" s="1020"/>
      <c r="CW121" s="1020"/>
      <c r="CX121" s="1020"/>
      <c r="CY121" s="1020"/>
      <c r="CZ121" s="1020"/>
      <c r="DA121" s="1020"/>
      <c r="DB121" s="1020"/>
      <c r="DC121" s="1020"/>
      <c r="DD121" s="1020"/>
      <c r="DE121" s="1020"/>
      <c r="DF121" s="1021"/>
      <c r="DG121" s="925">
        <v>2814302</v>
      </c>
      <c r="DH121" s="926"/>
      <c r="DI121" s="926"/>
      <c r="DJ121" s="926"/>
      <c r="DK121" s="926"/>
      <c r="DL121" s="926">
        <v>2407187</v>
      </c>
      <c r="DM121" s="926"/>
      <c r="DN121" s="926"/>
      <c r="DO121" s="926"/>
      <c r="DP121" s="926"/>
      <c r="DQ121" s="926">
        <v>2062051</v>
      </c>
      <c r="DR121" s="926"/>
      <c r="DS121" s="926"/>
      <c r="DT121" s="926"/>
      <c r="DU121" s="926"/>
      <c r="DV121" s="927">
        <v>9.1999999999999993</v>
      </c>
      <c r="DW121" s="927"/>
      <c r="DX121" s="927"/>
      <c r="DY121" s="927"/>
      <c r="DZ121" s="928"/>
    </row>
    <row r="122" spans="1:130" s="230" customFormat="1" ht="26.25" customHeight="1" x14ac:dyDescent="0.2">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398</v>
      </c>
      <c r="AB122" s="959"/>
      <c r="AC122" s="959"/>
      <c r="AD122" s="959"/>
      <c r="AE122" s="960"/>
      <c r="AF122" s="961" t="s">
        <v>130</v>
      </c>
      <c r="AG122" s="959"/>
      <c r="AH122" s="959"/>
      <c r="AI122" s="959"/>
      <c r="AJ122" s="960"/>
      <c r="AK122" s="961" t="s">
        <v>130</v>
      </c>
      <c r="AL122" s="959"/>
      <c r="AM122" s="959"/>
      <c r="AN122" s="959"/>
      <c r="AO122" s="960"/>
      <c r="AP122" s="962" t="s">
        <v>398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50448749</v>
      </c>
      <c r="BR122" s="1000"/>
      <c r="BS122" s="1000"/>
      <c r="BT122" s="1000"/>
      <c r="BU122" s="1000"/>
      <c r="BV122" s="1000">
        <v>48424492</v>
      </c>
      <c r="BW122" s="1000"/>
      <c r="BX122" s="1000"/>
      <c r="BY122" s="1000"/>
      <c r="BZ122" s="1000"/>
      <c r="CA122" s="1000">
        <v>45195111</v>
      </c>
      <c r="CB122" s="1000"/>
      <c r="CC122" s="1000"/>
      <c r="CD122" s="1000"/>
      <c r="CE122" s="1000"/>
      <c r="CF122" s="1017">
        <v>201</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1191927</v>
      </c>
      <c r="DH122" s="926"/>
      <c r="DI122" s="926"/>
      <c r="DJ122" s="926"/>
      <c r="DK122" s="926"/>
      <c r="DL122" s="926">
        <v>1232090</v>
      </c>
      <c r="DM122" s="926"/>
      <c r="DN122" s="926"/>
      <c r="DO122" s="926"/>
      <c r="DP122" s="926"/>
      <c r="DQ122" s="926">
        <v>1204125</v>
      </c>
      <c r="DR122" s="926"/>
      <c r="DS122" s="926"/>
      <c r="DT122" s="926"/>
      <c r="DU122" s="926"/>
      <c r="DV122" s="927">
        <v>5.4</v>
      </c>
      <c r="DW122" s="927"/>
      <c r="DX122" s="927"/>
      <c r="DY122" s="927"/>
      <c r="DZ122" s="928"/>
    </row>
    <row r="123" spans="1:130" s="230" customFormat="1" ht="26.25" customHeight="1" x14ac:dyDescent="0.2">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398</v>
      </c>
      <c r="AG123" s="959"/>
      <c r="AH123" s="959"/>
      <c r="AI123" s="959"/>
      <c r="AJ123" s="960"/>
      <c r="AK123" s="961" t="s">
        <v>130</v>
      </c>
      <c r="AL123" s="959"/>
      <c r="AM123" s="959"/>
      <c r="AN123" s="959"/>
      <c r="AO123" s="960"/>
      <c r="AP123" s="962" t="s">
        <v>398</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478</v>
      </c>
      <c r="BP123" s="1005"/>
      <c r="BQ123" s="1063">
        <v>63926736</v>
      </c>
      <c r="BR123" s="1064"/>
      <c r="BS123" s="1064"/>
      <c r="BT123" s="1064"/>
      <c r="BU123" s="1064"/>
      <c r="BV123" s="1064">
        <v>63515413</v>
      </c>
      <c r="BW123" s="1064"/>
      <c r="BX123" s="1064"/>
      <c r="BY123" s="1064"/>
      <c r="BZ123" s="1064"/>
      <c r="CA123" s="1064">
        <v>61945828</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398</v>
      </c>
      <c r="DH123" s="959"/>
      <c r="DI123" s="959"/>
      <c r="DJ123" s="959"/>
      <c r="DK123" s="960"/>
      <c r="DL123" s="961" t="s">
        <v>398</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5">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398</v>
      </c>
      <c r="AB124" s="959"/>
      <c r="AC124" s="959"/>
      <c r="AD124" s="959"/>
      <c r="AE124" s="960"/>
      <c r="AF124" s="961" t="s">
        <v>398</v>
      </c>
      <c r="AG124" s="959"/>
      <c r="AH124" s="959"/>
      <c r="AI124" s="959"/>
      <c r="AJ124" s="960"/>
      <c r="AK124" s="961" t="s">
        <v>130</v>
      </c>
      <c r="AL124" s="959"/>
      <c r="AM124" s="959"/>
      <c r="AN124" s="959"/>
      <c r="AO124" s="960"/>
      <c r="AP124" s="962" t="s">
        <v>398</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68.7</v>
      </c>
      <c r="BR124" s="1027"/>
      <c r="BS124" s="1027"/>
      <c r="BT124" s="1027"/>
      <c r="BU124" s="1027"/>
      <c r="BV124" s="1027">
        <v>53.5</v>
      </c>
      <c r="BW124" s="1027"/>
      <c r="BX124" s="1027"/>
      <c r="BY124" s="1027"/>
      <c r="BZ124" s="1027"/>
      <c r="CA124" s="1027">
        <v>66.7</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v>41</v>
      </c>
      <c r="DH124" s="986"/>
      <c r="DI124" s="986"/>
      <c r="DJ124" s="986"/>
      <c r="DK124" s="987"/>
      <c r="DL124" s="985">
        <v>19</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2">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398</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398</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5">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398</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398</v>
      </c>
      <c r="DH126" s="926"/>
      <c r="DI126" s="926"/>
      <c r="DJ126" s="926"/>
      <c r="DK126" s="926"/>
      <c r="DL126" s="926" t="s">
        <v>398</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64864</v>
      </c>
      <c r="AB128" s="1046"/>
      <c r="AC128" s="1046"/>
      <c r="AD128" s="1046"/>
      <c r="AE128" s="1047"/>
      <c r="AF128" s="1048">
        <v>62140</v>
      </c>
      <c r="AG128" s="1046"/>
      <c r="AH128" s="1046"/>
      <c r="AI128" s="1046"/>
      <c r="AJ128" s="1047"/>
      <c r="AK128" s="1048">
        <v>77825</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130</v>
      </c>
      <c r="BG128" s="1053"/>
      <c r="BH128" s="1053"/>
      <c r="BI128" s="1053"/>
      <c r="BJ128" s="1053"/>
      <c r="BK128" s="1053"/>
      <c r="BL128" s="1054"/>
      <c r="BM128" s="1052">
        <v>11.93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27597469</v>
      </c>
      <c r="AB129" s="959"/>
      <c r="AC129" s="959"/>
      <c r="AD129" s="959"/>
      <c r="AE129" s="960"/>
      <c r="AF129" s="961">
        <v>28373021</v>
      </c>
      <c r="AG129" s="959"/>
      <c r="AH129" s="959"/>
      <c r="AI129" s="959"/>
      <c r="AJ129" s="960"/>
      <c r="AK129" s="961">
        <v>27608387</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130</v>
      </c>
      <c r="BG129" s="1067"/>
      <c r="BH129" s="1067"/>
      <c r="BI129" s="1067"/>
      <c r="BJ129" s="1067"/>
      <c r="BK129" s="1067"/>
      <c r="BL129" s="1068"/>
      <c r="BM129" s="1066">
        <v>16.93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5086446</v>
      </c>
      <c r="AB130" s="959"/>
      <c r="AC130" s="959"/>
      <c r="AD130" s="959"/>
      <c r="AE130" s="960"/>
      <c r="AF130" s="961">
        <v>5089608</v>
      </c>
      <c r="AG130" s="959"/>
      <c r="AH130" s="959"/>
      <c r="AI130" s="959"/>
      <c r="AJ130" s="960"/>
      <c r="AK130" s="961">
        <v>5125640</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8.6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22511023</v>
      </c>
      <c r="AB131" s="986"/>
      <c r="AC131" s="986"/>
      <c r="AD131" s="986"/>
      <c r="AE131" s="987"/>
      <c r="AF131" s="985">
        <v>23283413</v>
      </c>
      <c r="AG131" s="986"/>
      <c r="AH131" s="986"/>
      <c r="AI131" s="986"/>
      <c r="AJ131" s="987"/>
      <c r="AK131" s="985">
        <v>22482747</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66.7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9.0764777769999991</v>
      </c>
      <c r="AB132" s="1097"/>
      <c r="AC132" s="1097"/>
      <c r="AD132" s="1097"/>
      <c r="AE132" s="1098"/>
      <c r="AF132" s="1099">
        <v>8.0068115439999996</v>
      </c>
      <c r="AG132" s="1097"/>
      <c r="AH132" s="1097"/>
      <c r="AI132" s="1097"/>
      <c r="AJ132" s="1098"/>
      <c r="AK132" s="1099">
        <v>8.7643516160000008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10.5</v>
      </c>
      <c r="AB133" s="1080"/>
      <c r="AC133" s="1080"/>
      <c r="AD133" s="1080"/>
      <c r="AE133" s="1081"/>
      <c r="AF133" s="1079">
        <v>9.4</v>
      </c>
      <c r="AG133" s="1080"/>
      <c r="AH133" s="1080"/>
      <c r="AI133" s="1080"/>
      <c r="AJ133" s="1081"/>
      <c r="AK133" s="1079">
        <v>8.6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eaA1/1mvYuqd4PtAsZ+4eLWF9EnjmrkD3fYe/DS+9sx4RvNjKecZek7WMOmMeaMyvoWq1J+YUT3AcpYzVyO8Q==" saltValue="lErFwzjEz0wClc4lMaGG6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Nt6SLgfAKept33MizIQp80KJjqboCZxjhcl+vAffOG6tazNAimISb2AjVx49roBXeva7zmpr+knhoMDMhFgaw==" saltValue="B2KIWerO+hFay84tdeGq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KQpK1LfVgXEAIj38rRyozpRu2iGqzQqvWN0KVHI5qPxyRbm1H+p64K/JHSRiREMlxhLuTA6npeQXRje/zXI9Q==" saltValue="15kdWZPvFEEPA3DAWCV1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9053599</v>
      </c>
      <c r="AP9" s="281">
        <v>103864</v>
      </c>
      <c r="AQ9" s="282">
        <v>83890</v>
      </c>
      <c r="AR9" s="283">
        <v>23.8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25027</v>
      </c>
      <c r="AP10" s="284">
        <v>287</v>
      </c>
      <c r="AQ10" s="285">
        <v>6431</v>
      </c>
      <c r="AR10" s="286">
        <v>-95.5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452399</v>
      </c>
      <c r="AP11" s="284">
        <v>5190</v>
      </c>
      <c r="AQ11" s="285">
        <v>1859</v>
      </c>
      <c r="AR11" s="286">
        <v>179.2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t="s">
        <v>517</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t="s">
        <v>517</v>
      </c>
      <c r="AP13" s="284" t="s">
        <v>517</v>
      </c>
      <c r="AQ13" s="285">
        <v>2063</v>
      </c>
      <c r="AR13" s="286" t="s">
        <v>517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12294</v>
      </c>
      <c r="AP14" s="284">
        <v>141</v>
      </c>
      <c r="AQ14" s="285">
        <v>983</v>
      </c>
      <c r="AR14" s="286">
        <v>-85.7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-357550</v>
      </c>
      <c r="AP15" s="284">
        <v>-4102</v>
      </c>
      <c r="AQ15" s="285">
        <v>-4865</v>
      </c>
      <c r="AR15" s="286">
        <v>-15.7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9185769</v>
      </c>
      <c r="AP16" s="284">
        <v>105380</v>
      </c>
      <c r="AQ16" s="285">
        <v>90361</v>
      </c>
      <c r="AR16" s="286">
        <v>16.600000000000001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10.36</v>
      </c>
      <c r="AP21" s="298">
        <v>8.5299999999999994</v>
      </c>
      <c r="AQ21" s="299">
        <v>1.83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97.4</v>
      </c>
      <c r="AP22" s="303">
        <v>98.2</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5739675</v>
      </c>
      <c r="AP32" s="312">
        <v>65846</v>
      </c>
      <c r="AQ32" s="313">
        <v>52897</v>
      </c>
      <c r="AR32" s="314">
        <v>24.5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277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1428243</v>
      </c>
      <c r="AP35" s="312">
        <v>16385</v>
      </c>
      <c r="AQ35" s="313">
        <v>13115</v>
      </c>
      <c r="AR35" s="314">
        <v>24.9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6014</v>
      </c>
      <c r="AP36" s="312">
        <v>69</v>
      </c>
      <c r="AQ36" s="313">
        <v>1773</v>
      </c>
      <c r="AR36" s="314">
        <v>-96.1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517</v>
      </c>
      <c r="AP37" s="312" t="s">
        <v>517</v>
      </c>
      <c r="AQ37" s="313">
        <v>897</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0</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-77825</v>
      </c>
      <c r="AP39" s="312">
        <v>-893</v>
      </c>
      <c r="AQ39" s="313">
        <v>-4061</v>
      </c>
      <c r="AR39" s="314">
        <v>-78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-5125640</v>
      </c>
      <c r="AP40" s="312">
        <v>-58802</v>
      </c>
      <c r="AQ40" s="313">
        <v>-45961</v>
      </c>
      <c r="AR40" s="314">
        <v>27.9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1970467</v>
      </c>
      <c r="AP41" s="312">
        <v>22605</v>
      </c>
      <c r="AQ41" s="313">
        <v>18937</v>
      </c>
      <c r="AR41" s="314">
        <v>19.399999999999999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7408443</v>
      </c>
      <c r="AN51" s="334">
        <v>80354</v>
      </c>
      <c r="AO51" s="335">
        <v>163.19999999999999</v>
      </c>
      <c r="AP51" s="336">
        <v>54684</v>
      </c>
      <c r="AQ51" s="337">
        <v>1.1000000000000001</v>
      </c>
      <c r="AR51" s="338">
        <v>162.1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4629089</v>
      </c>
      <c r="AN52" s="342">
        <v>50209</v>
      </c>
      <c r="AO52" s="343">
        <v>308.39999999999998</v>
      </c>
      <c r="AP52" s="344">
        <v>32829</v>
      </c>
      <c r="AQ52" s="345">
        <v>7.2</v>
      </c>
      <c r="AR52" s="346">
        <v>301.2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6154759</v>
      </c>
      <c r="AN53" s="334">
        <v>67464</v>
      </c>
      <c r="AO53" s="335">
        <v>-16</v>
      </c>
      <c r="AP53" s="336">
        <v>62383</v>
      </c>
      <c r="AQ53" s="337">
        <v>14.1</v>
      </c>
      <c r="AR53" s="338">
        <v>-30.1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1774535</v>
      </c>
      <c r="AN54" s="342">
        <v>19451</v>
      </c>
      <c r="AO54" s="343">
        <v>-61.3</v>
      </c>
      <c r="AP54" s="344">
        <v>35325</v>
      </c>
      <c r="AQ54" s="345">
        <v>7.6</v>
      </c>
      <c r="AR54" s="346">
        <v>-68.900000000000006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3734973</v>
      </c>
      <c r="AN55" s="334">
        <v>41609</v>
      </c>
      <c r="AO55" s="335">
        <v>-38.299999999999997</v>
      </c>
      <c r="AP55" s="336">
        <v>63812</v>
      </c>
      <c r="AQ55" s="337">
        <v>2.2999999999999998</v>
      </c>
      <c r="AR55" s="338">
        <v>-40.6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2087542</v>
      </c>
      <c r="AN56" s="342">
        <v>23256</v>
      </c>
      <c r="AO56" s="343">
        <v>19.600000000000001</v>
      </c>
      <c r="AP56" s="344">
        <v>33848</v>
      </c>
      <c r="AQ56" s="345">
        <v>-4.2</v>
      </c>
      <c r="AR56" s="346">
        <v>23.8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3285419</v>
      </c>
      <c r="AN57" s="334">
        <v>37197</v>
      </c>
      <c r="AO57" s="335">
        <v>-10.6</v>
      </c>
      <c r="AP57" s="336">
        <v>40807</v>
      </c>
      <c r="AQ57" s="337">
        <v>-36.1</v>
      </c>
      <c r="AR57" s="338">
        <v>25.5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1494001</v>
      </c>
      <c r="AN58" s="342">
        <v>16915</v>
      </c>
      <c r="AO58" s="343">
        <v>-27.3</v>
      </c>
      <c r="AP58" s="344">
        <v>19520</v>
      </c>
      <c r="AQ58" s="345">
        <v>-42.3</v>
      </c>
      <c r="AR58" s="346">
        <v>15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3252543</v>
      </c>
      <c r="AN59" s="334">
        <v>37313</v>
      </c>
      <c r="AO59" s="335">
        <v>0.3</v>
      </c>
      <c r="AP59" s="336">
        <v>37343</v>
      </c>
      <c r="AQ59" s="337">
        <v>-8.5</v>
      </c>
      <c r="AR59" s="338">
        <v>8.8000000000000007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1663678</v>
      </c>
      <c r="AN60" s="342">
        <v>19086</v>
      </c>
      <c r="AO60" s="343">
        <v>12.8</v>
      </c>
      <c r="AP60" s="344">
        <v>17633</v>
      </c>
      <c r="AQ60" s="345">
        <v>-9.6999999999999993</v>
      </c>
      <c r="AR60" s="346">
        <v>22.5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4767227</v>
      </c>
      <c r="AN61" s="349">
        <v>52787</v>
      </c>
      <c r="AO61" s="350">
        <v>19.7</v>
      </c>
      <c r="AP61" s="351">
        <v>51806</v>
      </c>
      <c r="AQ61" s="352">
        <v>-5.4</v>
      </c>
      <c r="AR61" s="338">
        <v>25.1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2329769</v>
      </c>
      <c r="AN62" s="342">
        <v>25783</v>
      </c>
      <c r="AO62" s="343">
        <v>50.4</v>
      </c>
      <c r="AP62" s="344">
        <v>27831</v>
      </c>
      <c r="AQ62" s="345">
        <v>-8.3000000000000007</v>
      </c>
      <c r="AR62" s="346">
        <v>58.7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ajTe+7WHXw9tJG2cAyXGvDOvjRZvtzxr3XvrceGtqq60/IlfeIAwq47NX7op+It/pPXEWsF20pVVSALja6xZg==" saltValue="jMz9xnDkzrUmNuVihOad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xRn5FVhayJjHuDnlWgFdVSnocXn3OUBTdfN4Rowu+6di1K+BlDcyILKrMTernk92qlUD+cdHG2um8E23EBv7Gw==" saltValue="hy5CZTux1HViddp5+4IE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f1h9+5vTtaO4dN0Gy1tgGRv0YmDwdZ8+DX95y68blMO7KM0R+sQ9RptZ0s6mSf6TRj9V3GLTqCsspo3Ct5X85g==" saltValue="WzRGFlxfsRzO1HsSl41z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24.45</v>
      </c>
      <c r="G47" s="12">
        <v>23.3</v>
      </c>
      <c r="H47" s="12">
        <v>19.809999999999999</v>
      </c>
      <c r="I47" s="12">
        <v>20.88</v>
      </c>
      <c r="J47" s="13">
        <v>24.75</v>
      </c>
    </row>
    <row r="48" spans="2:10" ht="57.75" customHeight="1" x14ac:dyDescent="0.2">
      <c r="B48" s="14"/>
      <c r="C48" s="1141" t="s">
        <v>4</v>
      </c>
      <c r="D48" s="1141"/>
      <c r="E48" s="1142"/>
      <c r="F48" s="15">
        <v>2.91</v>
      </c>
      <c r="G48" s="16">
        <v>1.95</v>
      </c>
      <c r="H48" s="16">
        <v>3.01</v>
      </c>
      <c r="I48" s="16">
        <v>6.22</v>
      </c>
      <c r="J48" s="17">
        <v>6.57</v>
      </c>
    </row>
    <row r="49" spans="2:10" ht="57.75" customHeight="1" thickBot="1" x14ac:dyDescent="0.25">
      <c r="B49" s="18"/>
      <c r="C49" s="1143" t="s">
        <v>5</v>
      </c>
      <c r="D49" s="1143"/>
      <c r="E49" s="1144"/>
      <c r="F49" s="19">
        <v>0.46</v>
      </c>
      <c r="G49" s="20" t="s">
        <v>563</v>
      </c>
      <c r="H49" s="20" t="s">
        <v>564</v>
      </c>
      <c r="I49" s="20">
        <v>4.91</v>
      </c>
      <c r="J49" s="21">
        <v>3.46</v>
      </c>
    </row>
    <row r="50" spans="2:10" ht="13.2" x14ac:dyDescent="0.2"/>
  </sheetData>
  <sheetProtection algorithmName="SHA-512" hashValue="6J6gZnYLwQPLC/kYyaYQHfA22lRm2Ij0DJfkk8RzGqpIE2e3PTh7iXsbv5WQSqSxv0b3kLGwQH0+wo8UJNR2cg==" saltValue="w9fjOvQIlD2nSPU2q/vh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