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30" yWindow="-180" windowWidth="17570" windowHeight="12420" tabRatio="774"/>
  </bookViews>
  <sheets>
    <sheet name="111自動車保有台数－市町－ " sheetId="16" r:id="rId1"/>
  </sheets>
  <definedNames>
    <definedName name="_Regression_Int" localSheetId="0" hidden="1">1</definedName>
    <definedName name="_xlnm.Print_Area" localSheetId="0">'111自動車保有台数－市町－ '!$A$1:$AJ$39</definedName>
  </definedNames>
  <calcPr calcId="162913"/>
</workbook>
</file>

<file path=xl/calcChain.xml><?xml version="1.0" encoding="utf-8"?>
<calcChain xmlns="http://schemas.openxmlformats.org/spreadsheetml/2006/main">
  <c r="B7" i="16" l="1"/>
  <c r="C7" i="16"/>
  <c r="D7" i="16"/>
  <c r="F7" i="16"/>
  <c r="G7" i="16"/>
  <c r="I7" i="16"/>
  <c r="K7" i="16"/>
  <c r="L7" i="16"/>
  <c r="N7" i="16"/>
  <c r="O7" i="16"/>
  <c r="T7" i="16" l="1"/>
  <c r="U7" i="16"/>
  <c r="W7" i="16"/>
  <c r="X7" i="16"/>
  <c r="AA7" i="16"/>
  <c r="AB7" i="16"/>
  <c r="AD7" i="16"/>
  <c r="AE7" i="16"/>
  <c r="AH7" i="16"/>
  <c r="AI7" i="16"/>
  <c r="B37" i="16"/>
  <c r="Q37" i="16" l="1"/>
  <c r="E35" i="16" l="1"/>
  <c r="E25" i="16"/>
  <c r="AG8" i="16"/>
  <c r="AG9" i="16"/>
  <c r="AG13" i="16"/>
  <c r="AG16" i="16"/>
  <c r="AG19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Z8" i="16"/>
  <c r="Z9" i="16"/>
  <c r="Z12" i="16"/>
  <c r="Z13" i="16"/>
  <c r="Z14" i="16"/>
  <c r="Z15" i="16"/>
  <c r="Z16" i="16"/>
  <c r="Z19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V8" i="16"/>
  <c r="V9" i="16"/>
  <c r="V10" i="16"/>
  <c r="Z10" i="16" s="1"/>
  <c r="V11" i="16"/>
  <c r="Z11" i="16" s="1"/>
  <c r="V12" i="16"/>
  <c r="V13" i="16"/>
  <c r="V14" i="16"/>
  <c r="V15" i="16"/>
  <c r="V16" i="16"/>
  <c r="V17" i="16"/>
  <c r="V18" i="16"/>
  <c r="V19" i="16"/>
  <c r="V20" i="16"/>
  <c r="V21" i="16"/>
  <c r="V22" i="16"/>
  <c r="Z22" i="16" s="1"/>
  <c r="V23" i="16"/>
  <c r="Z23" i="16" s="1"/>
  <c r="V24" i="16"/>
  <c r="V25" i="16"/>
  <c r="V26" i="16"/>
  <c r="V27" i="16"/>
  <c r="Z27" i="16" s="1"/>
  <c r="V28" i="16"/>
  <c r="V29" i="16"/>
  <c r="V30" i="16"/>
  <c r="Z30" i="16" s="1"/>
  <c r="V31" i="16"/>
  <c r="Z31" i="16" s="1"/>
  <c r="V32" i="16"/>
  <c r="V33" i="16"/>
  <c r="Z33" i="16" s="1"/>
  <c r="V34" i="16"/>
  <c r="Z34" i="16" s="1"/>
  <c r="V35" i="16"/>
  <c r="Z35" i="16" s="1"/>
  <c r="V36" i="16"/>
  <c r="Z36" i="16" s="1"/>
  <c r="V37" i="16"/>
  <c r="Q8" i="16"/>
  <c r="Q9" i="16"/>
  <c r="Q13" i="16"/>
  <c r="Q14" i="16"/>
  <c r="Q15" i="16"/>
  <c r="Q16" i="16"/>
  <c r="Q19" i="16"/>
  <c r="P8" i="16"/>
  <c r="P9" i="16"/>
  <c r="P10" i="16"/>
  <c r="Q10" i="16" s="1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M8" i="16"/>
  <c r="M9" i="16"/>
  <c r="M10" i="16"/>
  <c r="M11" i="16"/>
  <c r="Q11" i="16" s="1"/>
  <c r="M12" i="16"/>
  <c r="Q12" i="16" s="1"/>
  <c r="AG12" i="16" s="1"/>
  <c r="B12" i="16" s="1"/>
  <c r="M13" i="16"/>
  <c r="M14" i="16"/>
  <c r="M15" i="16"/>
  <c r="M16" i="16"/>
  <c r="M17" i="16"/>
  <c r="Q17" i="16" s="1"/>
  <c r="M18" i="16"/>
  <c r="M19" i="16"/>
  <c r="M20" i="16"/>
  <c r="Q20" i="16" s="1"/>
  <c r="M21" i="16"/>
  <c r="M22" i="16"/>
  <c r="Q22" i="16" s="1"/>
  <c r="M23" i="16"/>
  <c r="M24" i="16"/>
  <c r="M25" i="16"/>
  <c r="M26" i="16"/>
  <c r="Q26" i="16" s="1"/>
  <c r="M27" i="16"/>
  <c r="M28" i="16"/>
  <c r="M29" i="16"/>
  <c r="M30" i="16"/>
  <c r="Q30" i="16" s="1"/>
  <c r="M31" i="16"/>
  <c r="M32" i="16"/>
  <c r="M33" i="16"/>
  <c r="M34" i="16"/>
  <c r="Q34" i="16" s="1"/>
  <c r="M35" i="16"/>
  <c r="M36" i="16"/>
  <c r="Q36" i="16" s="1"/>
  <c r="M37" i="16"/>
  <c r="J8" i="16"/>
  <c r="J9" i="16"/>
  <c r="J10" i="16"/>
  <c r="J12" i="16"/>
  <c r="J13" i="16"/>
  <c r="J16" i="16"/>
  <c r="J19" i="16"/>
  <c r="B8" i="16"/>
  <c r="B9" i="16"/>
  <c r="B13" i="16"/>
  <c r="B16" i="16"/>
  <c r="B19" i="16"/>
  <c r="AF7" i="16"/>
  <c r="AC7" i="16"/>
  <c r="Y7" i="16"/>
  <c r="V7" i="16"/>
  <c r="P7" i="16"/>
  <c r="M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J25" i="16" s="1"/>
  <c r="H26" i="16"/>
  <c r="H27" i="16"/>
  <c r="H28" i="16"/>
  <c r="H29" i="16"/>
  <c r="H30" i="16"/>
  <c r="H31" i="16"/>
  <c r="H32" i="16"/>
  <c r="J32" i="16" s="1"/>
  <c r="H33" i="16"/>
  <c r="H34" i="16"/>
  <c r="J34" i="16" s="1"/>
  <c r="H35" i="16"/>
  <c r="H36" i="16"/>
  <c r="H37" i="16"/>
  <c r="H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6" i="16"/>
  <c r="E27" i="16"/>
  <c r="J27" i="16" s="1"/>
  <c r="E28" i="16"/>
  <c r="J28" i="16" s="1"/>
  <c r="E29" i="16"/>
  <c r="J29" i="16" s="1"/>
  <c r="E30" i="16"/>
  <c r="J30" i="16" s="1"/>
  <c r="E31" i="16"/>
  <c r="E32" i="16"/>
  <c r="E33" i="16"/>
  <c r="E34" i="16"/>
  <c r="E36" i="16"/>
  <c r="J36" i="16" s="1"/>
  <c r="E37" i="16"/>
  <c r="E7" i="16"/>
  <c r="J7" i="16" l="1"/>
  <c r="Q7" i="16"/>
  <c r="AG7" i="16" s="1"/>
  <c r="Z7" i="16"/>
  <c r="Z37" i="16"/>
  <c r="J37" i="16"/>
  <c r="AG36" i="16"/>
  <c r="B36" i="16" s="1"/>
  <c r="Q35" i="16"/>
  <c r="J35" i="16"/>
  <c r="AG35" i="16" s="1"/>
  <c r="B35" i="16" s="1"/>
  <c r="AG34" i="16"/>
  <c r="B34" i="16" s="1"/>
  <c r="Z32" i="16"/>
  <c r="Q32" i="16"/>
  <c r="AG32" i="16" s="1"/>
  <c r="B32" i="16" s="1"/>
  <c r="Q33" i="16"/>
  <c r="J33" i="16"/>
  <c r="J31" i="16"/>
  <c r="Q31" i="16"/>
  <c r="AG30" i="16"/>
  <c r="B30" i="16" s="1"/>
  <c r="Z29" i="16"/>
  <c r="Q29" i="16"/>
  <c r="AG29" i="16"/>
  <c r="B29" i="16" s="1"/>
  <c r="Z28" i="16"/>
  <c r="Q28" i="16"/>
  <c r="AG28" i="16"/>
  <c r="B28" i="16" s="1"/>
  <c r="Q27" i="16"/>
  <c r="AG27" i="16"/>
  <c r="B27" i="16" s="1"/>
  <c r="Z26" i="16"/>
  <c r="J26" i="16"/>
  <c r="AG26" i="16" s="1"/>
  <c r="B26" i="16" s="1"/>
  <c r="Z25" i="16"/>
  <c r="Q25" i="16"/>
  <c r="AG25" i="16"/>
  <c r="B25" i="16" s="1"/>
  <c r="Z24" i="16"/>
  <c r="Q24" i="16"/>
  <c r="J24" i="16"/>
  <c r="Q23" i="16"/>
  <c r="J23" i="16"/>
  <c r="AG23" i="16" s="1"/>
  <c r="B23" i="16" s="1"/>
  <c r="J22" i="16"/>
  <c r="AG22" i="16" s="1"/>
  <c r="B22" i="16" s="1"/>
  <c r="Z18" i="16"/>
  <c r="Q18" i="16"/>
  <c r="J18" i="16"/>
  <c r="AG18" i="16" s="1"/>
  <c r="B18" i="16" s="1"/>
  <c r="J15" i="16"/>
  <c r="AG15" i="16" s="1"/>
  <c r="B15" i="16" s="1"/>
  <c r="J14" i="16"/>
  <c r="AG14" i="16" s="1"/>
  <c r="B14" i="16" s="1"/>
  <c r="Z21" i="16"/>
  <c r="Q21" i="16"/>
  <c r="J21" i="16"/>
  <c r="AG21" i="16" s="1"/>
  <c r="B21" i="16" s="1"/>
  <c r="Z20" i="16"/>
  <c r="J20" i="16"/>
  <c r="AG20" i="16" s="1"/>
  <c r="B20" i="16" s="1"/>
  <c r="Z17" i="16"/>
  <c r="J17" i="16"/>
  <c r="AG17" i="16" s="1"/>
  <c r="B17" i="16" s="1"/>
  <c r="AG10" i="16"/>
  <c r="B10" i="16" s="1"/>
  <c r="J11" i="16"/>
  <c r="AG11" i="16" s="1"/>
  <c r="B11" i="16" s="1"/>
  <c r="AG37" i="16" l="1"/>
  <c r="AG33" i="16"/>
  <c r="B33" i="16" s="1"/>
  <c r="AG31" i="16"/>
  <c r="B31" i="16" s="1"/>
  <c r="AG24" i="16"/>
  <c r="B24" i="16" s="1"/>
  <c r="AI53" i="16" l="1"/>
  <c r="AI58" i="16" s="1"/>
  <c r="AI59" i="16" s="1"/>
  <c r="AH53" i="16"/>
  <c r="AH58" i="16" s="1"/>
  <c r="AH59" i="16" s="1"/>
  <c r="AG53" i="16"/>
  <c r="AG58" i="16" s="1"/>
  <c r="AF53" i="16"/>
  <c r="AF58" i="16" s="1"/>
  <c r="AF59" i="16" s="1"/>
  <c r="AE53" i="16"/>
  <c r="AE58" i="16" s="1"/>
  <c r="AE59" i="16" s="1"/>
  <c r="AD53" i="16"/>
  <c r="AD58" i="16" s="1"/>
  <c r="AD59" i="16" s="1"/>
  <c r="AC53" i="16"/>
  <c r="AC58" i="16" s="1"/>
  <c r="AC59" i="16" s="1"/>
  <c r="AB53" i="16"/>
  <c r="AB58" i="16" s="1"/>
  <c r="AB59" i="16" s="1"/>
  <c r="AA53" i="16"/>
  <c r="AA58" i="16" s="1"/>
  <c r="AA59" i="16" s="1"/>
  <c r="Z53" i="16"/>
  <c r="Z58" i="16" s="1"/>
  <c r="Z59" i="16" s="1"/>
  <c r="Y53" i="16"/>
  <c r="Y58" i="16" s="1"/>
  <c r="Y59" i="16" s="1"/>
  <c r="X53" i="16"/>
  <c r="X58" i="16" s="1"/>
  <c r="X59" i="16" s="1"/>
  <c r="W53" i="16"/>
  <c r="W58" i="16" s="1"/>
  <c r="W59" i="16" s="1"/>
  <c r="V53" i="16"/>
  <c r="V58" i="16" s="1"/>
  <c r="V59" i="16" s="1"/>
  <c r="U53" i="16"/>
  <c r="U58" i="16" s="1"/>
  <c r="U59" i="16" s="1"/>
  <c r="T53" i="16"/>
  <c r="T58" i="16" s="1"/>
  <c r="T59" i="16" s="1"/>
  <c r="Q53" i="16"/>
  <c r="P53" i="16"/>
  <c r="P58" i="16" s="1"/>
  <c r="P59" i="16" s="1"/>
  <c r="O53" i="16"/>
  <c r="O58" i="16" s="1"/>
  <c r="O59" i="16" s="1"/>
  <c r="N53" i="16"/>
  <c r="N58" i="16" s="1"/>
  <c r="N59" i="16" s="1"/>
  <c r="M53" i="16"/>
  <c r="M58" i="16" s="1"/>
  <c r="M59" i="16" s="1"/>
  <c r="L53" i="16"/>
  <c r="L58" i="16" s="1"/>
  <c r="L59" i="16" s="1"/>
  <c r="K53" i="16"/>
  <c r="K58" i="16" s="1"/>
  <c r="K59" i="16" s="1"/>
  <c r="J53" i="16"/>
  <c r="J58" i="16" s="1"/>
  <c r="J59" i="16" s="1"/>
  <c r="I53" i="16"/>
  <c r="I58" i="16" s="1"/>
  <c r="I59" i="16" s="1"/>
  <c r="H53" i="16"/>
  <c r="H58" i="16" s="1"/>
  <c r="H59" i="16" s="1"/>
  <c r="G53" i="16"/>
  <c r="G58" i="16" s="1"/>
  <c r="G59" i="16" s="1"/>
  <c r="F53" i="16"/>
  <c r="F58" i="16" s="1"/>
  <c r="F59" i="16" s="1"/>
  <c r="E53" i="16"/>
  <c r="E58" i="16" s="1"/>
  <c r="E59" i="16" s="1"/>
  <c r="D53" i="16"/>
  <c r="D58" i="16" s="1"/>
  <c r="D59" i="16" s="1"/>
  <c r="C53" i="16"/>
  <c r="C58" i="16" s="1"/>
  <c r="C59" i="16" s="1"/>
  <c r="B53" i="16"/>
  <c r="B58" i="16" s="1"/>
  <c r="B59" i="16" s="1"/>
  <c r="AG59" i="16" l="1"/>
</calcChain>
</file>

<file path=xl/sharedStrings.xml><?xml version="1.0" encoding="utf-8"?>
<sst xmlns="http://schemas.openxmlformats.org/spreadsheetml/2006/main" count="251" uniqueCount="118">
  <si>
    <t>登録車計</t>
  </si>
  <si>
    <t>小型二輪車</t>
  </si>
  <si>
    <t>貨</t>
  </si>
  <si>
    <t>乗</t>
  </si>
  <si>
    <t>合</t>
  </si>
  <si>
    <t>計</t>
  </si>
  <si>
    <t>被けん引車</t>
  </si>
  <si>
    <t>総数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</si>
  <si>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</si>
  <si>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</si>
  <si>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</si>
  <si>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</si>
  <si>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</si>
  <si>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</si>
  <si>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</si>
  <si>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</si>
  <si>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</si>
  <si>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</si>
  <si>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</si>
  <si>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用</t>
  </si>
  <si>
    <t>津</t>
  </si>
  <si>
    <t>多気町</t>
  </si>
  <si>
    <t>明和町</t>
  </si>
  <si>
    <t>大台町</t>
  </si>
  <si>
    <t>玉城町</t>
  </si>
  <si>
    <t>木曽岬町</t>
  </si>
  <si>
    <t>度会町</t>
  </si>
  <si>
    <t>東員町</t>
  </si>
  <si>
    <t>菰野町</t>
  </si>
  <si>
    <t>朝日町</t>
  </si>
  <si>
    <t>川越町</t>
  </si>
  <si>
    <t>紀宝町</t>
  </si>
  <si>
    <t>総　　　数</t>
    <phoneticPr fontId="2"/>
  </si>
  <si>
    <t>貨　物　計</t>
    <phoneticPr fontId="2"/>
  </si>
  <si>
    <t>乗　合　計</t>
    <phoneticPr fontId="2"/>
  </si>
  <si>
    <t>乗　用　計</t>
    <phoneticPr fontId="2"/>
  </si>
  <si>
    <t>自　家　用</t>
    <phoneticPr fontId="2"/>
  </si>
  <si>
    <t>事　業　用</t>
    <phoneticPr fontId="2"/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</si>
  <si>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</si>
  <si>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</si>
  <si>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</si>
  <si>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</si>
  <si>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</si>
  <si>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</si>
  <si>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</si>
  <si>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</si>
  <si>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</si>
  <si>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</si>
  <si>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</si>
  <si>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</si>
  <si>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</si>
  <si>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</si>
  <si>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</si>
  <si>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</si>
  <si>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</si>
  <si>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</si>
  <si>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</si>
  <si>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</si>
  <si>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</si>
  <si>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</si>
  <si>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</si>
  <si>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</si>
  <si>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志</t>
    <rPh sb="0" eb="1">
      <t>シ</t>
    </rPh>
    <phoneticPr fontId="2"/>
  </si>
  <si>
    <t>伊</t>
    <rPh sb="0" eb="1">
      <t>イ</t>
    </rPh>
    <phoneticPr fontId="2"/>
  </si>
  <si>
    <t>大紀町</t>
    <rPh sb="0" eb="1">
      <t>ダイ</t>
    </rPh>
    <rPh sb="1" eb="2">
      <t>キ</t>
    </rPh>
    <phoneticPr fontId="2"/>
  </si>
  <si>
    <t>大</t>
    <rPh sb="0" eb="1">
      <t>ダイ</t>
    </rPh>
    <phoneticPr fontId="2"/>
  </si>
  <si>
    <t>総</t>
    <rPh sb="0" eb="1">
      <t>ソウ</t>
    </rPh>
    <phoneticPr fontId="4"/>
  </si>
  <si>
    <t>いなべ市</t>
    <rPh sb="3" eb="4">
      <t>シ</t>
    </rPh>
    <phoneticPr fontId="2"/>
  </si>
  <si>
    <t>い</t>
    <phoneticPr fontId="2"/>
  </si>
  <si>
    <t>大</t>
    <phoneticPr fontId="2"/>
  </si>
  <si>
    <t>南伊勢町</t>
    <rPh sb="0" eb="1">
      <t>ミナミ</t>
    </rPh>
    <rPh sb="1" eb="4">
      <t>イセチョウ</t>
    </rPh>
    <phoneticPr fontId="2"/>
  </si>
  <si>
    <t>南</t>
    <rPh sb="0" eb="1">
      <t>ミナミ</t>
    </rPh>
    <phoneticPr fontId="2"/>
  </si>
  <si>
    <t>紀北町</t>
    <rPh sb="0" eb="1">
      <t>キ</t>
    </rPh>
    <rPh sb="1" eb="2">
      <t>キタ</t>
    </rPh>
    <phoneticPr fontId="2"/>
  </si>
  <si>
    <t>紀</t>
    <rPh sb="0" eb="1">
      <t>キ</t>
    </rPh>
    <phoneticPr fontId="2"/>
  </si>
  <si>
    <t>紀北町</t>
    <rPh sb="0" eb="1">
      <t>キ</t>
    </rPh>
    <rPh sb="1" eb="2">
      <t>キタ</t>
    </rPh>
    <rPh sb="2" eb="3">
      <t>チョウ</t>
    </rPh>
    <phoneticPr fontId="2"/>
  </si>
  <si>
    <t>御浜町</t>
    <rPh sb="0" eb="2">
      <t>ミハマ</t>
    </rPh>
    <phoneticPr fontId="2"/>
  </si>
  <si>
    <t>御浜町</t>
    <phoneticPr fontId="2"/>
  </si>
  <si>
    <t>紀宝町</t>
    <phoneticPr fontId="2"/>
  </si>
  <si>
    <t xml:space="preserve">     有　　　台　　　数　　　- 市　町 -</t>
    <rPh sb="21" eb="22">
      <t>マチイ</t>
    </rPh>
    <phoneticPr fontId="2"/>
  </si>
  <si>
    <t xml:space="preserve">     有　　　台　　　数　　- 市　町 -（続）</t>
    <rPh sb="20" eb="21">
      <t>マチイ</t>
    </rPh>
    <rPh sb="24" eb="25">
      <t>ツヅ</t>
    </rPh>
    <phoneticPr fontId="2"/>
  </si>
  <si>
    <t>不明</t>
    <rPh sb="0" eb="2">
      <t>フメイ</t>
    </rPh>
    <phoneticPr fontId="2"/>
  </si>
  <si>
    <t>不</t>
    <rPh sb="0" eb="1">
      <t>フ</t>
    </rPh>
    <phoneticPr fontId="2"/>
  </si>
  <si>
    <t>登</t>
    <rPh sb="0" eb="1">
      <t>ノボル</t>
    </rPh>
    <phoneticPr fontId="2"/>
  </si>
  <si>
    <t>録</t>
    <rPh sb="0" eb="1">
      <t>ロク</t>
    </rPh>
    <phoneticPr fontId="2"/>
  </si>
  <si>
    <t>車</t>
    <rPh sb="0" eb="1">
      <t>クルマ</t>
    </rPh>
    <phoneticPr fontId="2"/>
  </si>
  <si>
    <t>軽自動車</t>
    <phoneticPr fontId="2"/>
  </si>
  <si>
    <t>軽二輪車</t>
    <rPh sb="0" eb="1">
      <t>ケイ</t>
    </rPh>
    <rPh sb="1" eb="3">
      <t>ニリン</t>
    </rPh>
    <rPh sb="3" eb="4">
      <t>シャ</t>
    </rPh>
    <phoneticPr fontId="2"/>
  </si>
  <si>
    <t xml:space="preserve">１１１.　自　　　動　　　車　　　保     </t>
    <phoneticPr fontId="2"/>
  </si>
  <si>
    <t xml:space="preserve">１１１.　自　　　動　　　車　　　保     </t>
    <phoneticPr fontId="2"/>
  </si>
  <si>
    <t>普　　通　　車</t>
    <phoneticPr fontId="2"/>
  </si>
  <si>
    <t>小　　型　　車</t>
    <phoneticPr fontId="2"/>
  </si>
  <si>
    <t>物</t>
    <phoneticPr fontId="2"/>
  </si>
  <si>
    <t>自　家　用</t>
  </si>
  <si>
    <t>事　業　用</t>
  </si>
  <si>
    <t>特　種　用　途　車</t>
    <phoneticPr fontId="2"/>
  </si>
  <si>
    <t>大　型　特　殊　車</t>
    <phoneticPr fontId="2"/>
  </si>
  <si>
    <t>(軽二輪除く)</t>
    <rPh sb="1" eb="2">
      <t>ケイ</t>
    </rPh>
    <rPh sb="2" eb="3">
      <t>ニ</t>
    </rPh>
    <rPh sb="3" eb="4">
      <t>リン</t>
    </rPh>
    <rPh sb="4" eb="5">
      <t>ノゾ</t>
    </rPh>
    <phoneticPr fontId="2"/>
  </si>
  <si>
    <t>四日市市</t>
    <rPh sb="0" eb="4">
      <t>ヨッカイチシ</t>
    </rPh>
    <phoneticPr fontId="2"/>
  </si>
  <si>
    <t>桑名郡</t>
    <rPh sb="0" eb="3">
      <t>クワナグン</t>
    </rPh>
    <phoneticPr fontId="2"/>
  </si>
  <si>
    <t>員弁郡</t>
    <rPh sb="0" eb="3">
      <t>イナベグン</t>
    </rPh>
    <phoneticPr fontId="2"/>
  </si>
  <si>
    <t>三重郡</t>
    <rPh sb="0" eb="2">
      <t>ミエ</t>
    </rPh>
    <rPh sb="2" eb="3">
      <t>グン</t>
    </rPh>
    <phoneticPr fontId="2"/>
  </si>
  <si>
    <t>多気郡</t>
    <rPh sb="0" eb="3">
      <t>タキグン</t>
    </rPh>
    <phoneticPr fontId="2"/>
  </si>
  <si>
    <t>度会郡</t>
    <rPh sb="0" eb="3">
      <t>ワタライグン</t>
    </rPh>
    <phoneticPr fontId="2"/>
  </si>
  <si>
    <t>北牟婁郡</t>
    <rPh sb="0" eb="4">
      <t>キタムログン</t>
    </rPh>
    <phoneticPr fontId="2"/>
  </si>
  <si>
    <t>南牟婁郡</t>
    <rPh sb="0" eb="4">
      <t>ミナミムログン</t>
    </rPh>
    <phoneticPr fontId="2"/>
  </si>
  <si>
    <t>県全体</t>
    <rPh sb="0" eb="3">
      <t>ケンゼンタイ</t>
    </rPh>
    <phoneticPr fontId="2"/>
  </si>
  <si>
    <t>不明　合計</t>
    <rPh sb="0" eb="2">
      <t>フメイ</t>
    </rPh>
    <rPh sb="3" eb="5">
      <t>ゴウケイ</t>
    </rPh>
    <phoneticPr fontId="2"/>
  </si>
  <si>
    <t>検算欄</t>
    <rPh sb="0" eb="2">
      <t>ケンザン</t>
    </rPh>
    <rPh sb="2" eb="3">
      <t>ラン</t>
    </rPh>
    <phoneticPr fontId="2"/>
  </si>
  <si>
    <t>チェック</t>
    <phoneticPr fontId="2"/>
  </si>
  <si>
    <t>総数（7-37行）</t>
    <rPh sb="0" eb="2">
      <t>ソウスウ</t>
    </rPh>
    <rPh sb="7" eb="8">
      <t>ギョウ</t>
    </rPh>
    <phoneticPr fontId="2"/>
  </si>
  <si>
    <t>不明合計　計算欄（合計が上表へリンクする）</t>
    <rPh sb="0" eb="2">
      <t>フメイ</t>
    </rPh>
    <rPh sb="2" eb="4">
      <t>ゴウケイ</t>
    </rPh>
    <rPh sb="5" eb="7">
      <t>ケイサン</t>
    </rPh>
    <rPh sb="7" eb="8">
      <t>ラン</t>
    </rPh>
    <rPh sb="9" eb="11">
      <t>ゴウケイ</t>
    </rPh>
    <rPh sb="12" eb="13">
      <t>ウエ</t>
    </rPh>
    <rPh sb="13" eb="14">
      <t>ヒョウ</t>
    </rPh>
    <phoneticPr fontId="2"/>
  </si>
  <si>
    <t>資料出所 (一社)日本自動車販売協会連合会三重県支部「三重県自動車数要覧」</t>
    <rPh sb="6" eb="7">
      <t>イチ</t>
    </rPh>
    <rPh sb="7" eb="8">
      <t>シャ</t>
    </rPh>
    <rPh sb="9" eb="11">
      <t>ニホン</t>
    </rPh>
    <rPh sb="11" eb="14">
      <t>ジドウシャ</t>
    </rPh>
    <rPh sb="14" eb="16">
      <t>ハンバイ</t>
    </rPh>
    <rPh sb="16" eb="18">
      <t>キョウカイ</t>
    </rPh>
    <rPh sb="18" eb="21">
      <t>レンゴウカイ</t>
    </rPh>
    <rPh sb="24" eb="26">
      <t>シブ</t>
    </rPh>
    <phoneticPr fontId="2"/>
  </si>
  <si>
    <t>注１ 軽自動車台数（市町別）については、（一社）三重県軽自動車協会（全軽自協調べ）による。</t>
    <rPh sb="3" eb="4">
      <t>ケイ</t>
    </rPh>
    <rPh sb="4" eb="7">
      <t>ジドウシャ</t>
    </rPh>
    <rPh sb="7" eb="9">
      <t>ダイスウ</t>
    </rPh>
    <rPh sb="10" eb="12">
      <t>シチョウ</t>
    </rPh>
    <rPh sb="12" eb="13">
      <t>ベツ</t>
    </rPh>
    <rPh sb="21" eb="23">
      <t>イッシャ</t>
    </rPh>
    <rPh sb="24" eb="27">
      <t>ミエケン</t>
    </rPh>
    <rPh sb="27" eb="31">
      <t>ケイジドウシャ</t>
    </rPh>
    <rPh sb="31" eb="33">
      <t>キョウカイ</t>
    </rPh>
    <rPh sb="34" eb="38">
      <t>ゼンケイジキョウ</t>
    </rPh>
    <rPh sb="38" eb="39">
      <t>シラ</t>
    </rPh>
    <phoneticPr fontId="8"/>
  </si>
  <si>
    <t>　２ 不明欄は、県内不明分と郡内不明分の合計である。</t>
    <rPh sb="3" eb="5">
      <t>フメイ</t>
    </rPh>
    <rPh sb="5" eb="6">
      <t>ラン</t>
    </rPh>
    <rPh sb="8" eb="10">
      <t>ケンナイ</t>
    </rPh>
    <rPh sb="10" eb="12">
      <t>フメイ</t>
    </rPh>
    <rPh sb="12" eb="13">
      <t>ブン</t>
    </rPh>
    <rPh sb="14" eb="16">
      <t>グンナイ</t>
    </rPh>
    <rPh sb="16" eb="18">
      <t>フメイ</t>
    </rPh>
    <rPh sb="18" eb="19">
      <t>ブン</t>
    </rPh>
    <rPh sb="20" eb="22">
      <t>ゴウケイ</t>
    </rPh>
    <phoneticPr fontId="8"/>
  </si>
  <si>
    <t xml:space="preserve">            　単位:台</t>
    <phoneticPr fontId="2"/>
  </si>
  <si>
    <t>　単位:台</t>
    <phoneticPr fontId="2"/>
  </si>
  <si>
    <t>…</t>
    <phoneticPr fontId="2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</si>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</sst>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4">
    <xf numFmtId="37" fontId="0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37" fontId="0" fillId="0" borderId="0" xfId="0"/>
    <xf numFmtId="37" fontId="6" fillId="0" borderId="0" xfId="0" applyFont="1" applyFill="1"/>
    <xf numFmtId="37" fontId="5" fillId="0" borderId="0" xfId="0" applyFont="1" applyFill="1"/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Border="1" applyAlignment="1">
      <alignment vertical="center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37" fontId="0" fillId="0" borderId="0" xfId="0" applyFont="1" applyFill="1" applyAlignment="1" applyProtection="1">
      <alignment horizontal="left"/>
    </xf>
    <xf numFmtId="37" fontId="7" fillId="0" borderId="0" xfId="0" applyFont="1" applyFill="1" applyBorder="1" applyAlignment="1">
      <alignment horizontal="center"/>
    </xf>
    <xf numFmtId="37" fontId="0" fillId="0" borderId="0" xfId="0" applyFont="1" applyFill="1"/>
    <xf numFmtId="37" fontId="3" fillId="0" borderId="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distributed" vertical="center"/>
    </xf>
    <xf numFmtId="37" fontId="9" fillId="0" borderId="0" xfId="0" applyFont="1" applyFill="1" applyAlignment="1" applyProtection="1">
      <alignment horizontal="left"/>
    </xf>
    <xf numFmtId="37" fontId="11" fillId="0" borderId="0" xfId="0" applyFont="1" applyFill="1"/>
    <xf numFmtId="37" fontId="11" fillId="0" borderId="6" xfId="0" applyFont="1" applyFill="1" applyBorder="1" applyAlignment="1" applyProtection="1">
      <alignment horizontal="centerContinuous" vertical="center"/>
    </xf>
    <xf numFmtId="37" fontId="11" fillId="0" borderId="2" xfId="0" applyFont="1" applyFill="1" applyBorder="1" applyAlignment="1">
      <alignment horizontal="centerContinuous" vertical="center"/>
    </xf>
    <xf numFmtId="37" fontId="11" fillId="0" borderId="8" xfId="0" applyFont="1" applyFill="1" applyBorder="1" applyAlignment="1">
      <alignment horizontal="center" vertical="center"/>
    </xf>
    <xf numFmtId="37" fontId="11" fillId="0" borderId="16" xfId="0" applyFont="1" applyFill="1" applyBorder="1" applyAlignment="1">
      <alignment horizontal="center" vertical="center"/>
    </xf>
    <xf numFmtId="37" fontId="11" fillId="0" borderId="0" xfId="0" applyFont="1" applyFill="1" applyAlignment="1" applyProtection="1">
      <alignment horizontal="left"/>
    </xf>
    <xf numFmtId="37" fontId="9" fillId="0" borderId="0" xfId="0" applyFont="1" applyFill="1"/>
    <xf numFmtId="37" fontId="11" fillId="0" borderId="7" xfId="0" applyFont="1" applyFill="1" applyBorder="1"/>
    <xf numFmtId="37" fontId="11" fillId="0" borderId="7" xfId="0" applyFont="1" applyFill="1" applyBorder="1" applyAlignment="1" applyProtection="1">
      <alignment horizontal="right"/>
    </xf>
    <xf numFmtId="37" fontId="11" fillId="0" borderId="0" xfId="0" applyFont="1" applyFill="1" applyBorder="1"/>
    <xf numFmtId="37" fontId="11" fillId="0" borderId="9" xfId="0" applyFont="1" applyFill="1" applyBorder="1"/>
    <xf numFmtId="37" fontId="11" fillId="0" borderId="5" xfId="0" applyFont="1" applyFill="1" applyBorder="1"/>
    <xf numFmtId="37" fontId="11" fillId="0" borderId="10" xfId="0" applyFont="1" applyFill="1" applyBorder="1"/>
    <xf numFmtId="37" fontId="11" fillId="0" borderId="11" xfId="0" applyFont="1" applyFill="1" applyBorder="1" applyAlignment="1" applyProtection="1">
      <alignment horizontal="center" vertical="center"/>
    </xf>
    <xf numFmtId="37" fontId="11" fillId="0" borderId="5" xfId="0" applyFont="1" applyFill="1" applyBorder="1" applyAlignment="1" applyProtection="1">
      <alignment horizontal="distributed" vertical="center"/>
    </xf>
    <xf numFmtId="37" fontId="11" fillId="0" borderId="10" xfId="0" applyFont="1" applyFill="1" applyBorder="1" applyAlignment="1" applyProtection="1">
      <alignment horizontal="distributed" vertical="center"/>
    </xf>
    <xf numFmtId="37" fontId="9" fillId="0" borderId="0" xfId="0" applyFont="1" applyFill="1" applyBorder="1" applyAlignment="1" applyProtection="1">
      <alignment horizontal="centerContinuous"/>
    </xf>
    <xf numFmtId="37" fontId="9" fillId="0" borderId="0" xfId="0" applyFont="1" applyFill="1" applyBorder="1" applyAlignment="1">
      <alignment horizontal="center"/>
    </xf>
    <xf numFmtId="37" fontId="11" fillId="0" borderId="15" xfId="0" applyFont="1" applyFill="1" applyBorder="1"/>
    <xf numFmtId="37" fontId="11" fillId="0" borderId="4" xfId="0" applyFont="1" applyFill="1" applyBorder="1"/>
    <xf numFmtId="37" fontId="11" fillId="0" borderId="3" xfId="0" applyFont="1" applyFill="1" applyBorder="1"/>
    <xf numFmtId="37" fontId="11" fillId="0" borderId="15" xfId="0" applyFont="1" applyFill="1" applyBorder="1" applyAlignment="1" applyProtection="1">
      <alignment horizontal="right"/>
    </xf>
    <xf numFmtId="37" fontId="11" fillId="0" borderId="18" xfId="0" applyFont="1" applyFill="1" applyBorder="1"/>
    <xf numFmtId="37" fontId="11" fillId="0" borderId="6" xfId="0" applyFont="1" applyFill="1" applyBorder="1" applyAlignment="1">
      <alignment vertical="center"/>
    </xf>
    <xf numFmtId="37" fontId="11" fillId="0" borderId="2" xfId="0" applyFont="1" applyFill="1" applyBorder="1" applyAlignment="1" applyProtection="1">
      <alignment horizontal="right" vertical="center"/>
    </xf>
    <xf numFmtId="37" fontId="11" fillId="0" borderId="2" xfId="0" applyFont="1" applyFill="1" applyBorder="1" applyAlignment="1">
      <alignment vertical="center"/>
    </xf>
    <xf numFmtId="37" fontId="11" fillId="0" borderId="2" xfId="0" applyFont="1" applyFill="1" applyBorder="1" applyAlignment="1" applyProtection="1">
      <alignment vertical="center"/>
    </xf>
    <xf numFmtId="37" fontId="11" fillId="0" borderId="0" xfId="0" applyFont="1" applyFill="1" applyBorder="1" applyAlignment="1">
      <alignment horizontal="center"/>
    </xf>
    <xf numFmtId="37" fontId="11" fillId="0" borderId="16" xfId="0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/>
    </xf>
    <xf numFmtId="37" fontId="11" fillId="0" borderId="21" xfId="0" applyFont="1" applyFill="1" applyBorder="1" applyAlignment="1" applyProtection="1">
      <alignment horizontal="center" vertical="center"/>
    </xf>
    <xf numFmtId="37" fontId="11" fillId="0" borderId="14" xfId="0" applyFont="1" applyFill="1" applyBorder="1" applyAlignment="1">
      <alignment vertical="center"/>
    </xf>
    <xf numFmtId="37" fontId="0" fillId="0" borderId="10" xfId="0" applyFont="1" applyFill="1" applyBorder="1" applyAlignment="1" applyProtection="1">
      <alignment horizontal="distributed" vertical="center"/>
    </xf>
    <xf numFmtId="37" fontId="0" fillId="0" borderId="0" xfId="0" applyFont="1" applyFill="1" applyAlignment="1" applyProtection="1">
      <alignment horizontal="distributed"/>
    </xf>
    <xf numFmtId="37" fontId="0" fillId="0" borderId="7" xfId="0" applyFont="1" applyFill="1" applyBorder="1"/>
    <xf numFmtId="37" fontId="0" fillId="0" borderId="1" xfId="0" applyFont="1" applyFill="1" applyBorder="1"/>
    <xf numFmtId="37" fontId="13" fillId="0" borderId="0" xfId="0" applyFont="1" applyFill="1" applyAlignment="1" applyProtection="1">
      <alignment horizontal="distributed"/>
    </xf>
    <xf numFmtId="37" fontId="13" fillId="0" borderId="0" xfId="0" applyFont="1" applyFill="1"/>
    <xf numFmtId="37" fontId="0" fillId="0" borderId="0" xfId="0" applyNumberFormat="1" applyFont="1" applyFill="1" applyBorder="1" applyAlignment="1" applyProtection="1">
      <alignment horizontal="center" vertical="center"/>
    </xf>
    <xf numFmtId="37" fontId="0" fillId="0" borderId="2" xfId="0" applyNumberFormat="1" applyFont="1" applyFill="1" applyBorder="1" applyAlignment="1" applyProtection="1">
      <alignment horizontal="center" vertical="center"/>
    </xf>
    <xf numFmtId="37" fontId="0" fillId="0" borderId="25" xfId="0" applyFont="1" applyFill="1" applyBorder="1"/>
    <xf numFmtId="37" fontId="0" fillId="0" borderId="26" xfId="0" applyFont="1" applyFill="1" applyBorder="1"/>
    <xf numFmtId="37" fontId="0" fillId="0" borderId="27" xfId="0" applyFont="1" applyFill="1" applyBorder="1"/>
    <xf numFmtId="37" fontId="0" fillId="0" borderId="17" xfId="0" applyFont="1" applyFill="1" applyBorder="1"/>
    <xf numFmtId="37" fontId="12" fillId="0" borderId="12" xfId="0" applyFont="1" applyFill="1" applyBorder="1"/>
    <xf numFmtId="37" fontId="12" fillId="0" borderId="0" xfId="0" applyFont="1" applyFill="1"/>
    <xf numFmtId="37" fontId="13" fillId="0" borderId="22" xfId="0" applyFont="1" applyFill="1" applyBorder="1"/>
    <xf numFmtId="37" fontId="13" fillId="0" borderId="23" xfId="0" applyFont="1" applyFill="1" applyBorder="1"/>
    <xf numFmtId="37" fontId="13" fillId="0" borderId="24" xfId="0" applyFont="1" applyFill="1" applyBorder="1"/>
    <xf numFmtId="37" fontId="14" fillId="0" borderId="0" xfId="0" applyFont="1" applyFill="1" applyBorder="1" applyAlignment="1">
      <alignment horizontal="center"/>
    </xf>
    <xf numFmtId="37" fontId="12" fillId="0" borderId="0" xfId="0" applyFont="1" applyFill="1" applyAlignment="1">
      <alignment horizontal="center" vertical="center"/>
    </xf>
    <xf numFmtId="37" fontId="0" fillId="0" borderId="5" xfId="0" applyFont="1" applyFill="1" applyBorder="1" applyAlignment="1" applyProtection="1">
      <alignment horizontal="left"/>
    </xf>
    <xf numFmtId="37" fontId="3" fillId="0" borderId="20" xfId="0" applyFont="1" applyFill="1" applyBorder="1" applyAlignment="1" applyProtection="1">
      <alignment horizontal="distributed" vertical="center"/>
    </xf>
    <xf numFmtId="37" fontId="11" fillId="0" borderId="0" xfId="0" applyFont="1" applyFill="1" applyAlignment="1" applyProtection="1">
      <alignment horizontal="distributed"/>
    </xf>
    <xf numFmtId="37" fontId="11" fillId="0" borderId="0" xfId="0" applyFont="1" applyFill="1" applyAlignment="1" applyProtection="1">
      <alignment horizontal="right"/>
    </xf>
    <xf numFmtId="37" fontId="9" fillId="0" borderId="0" xfId="0" applyFont="1" applyFill="1" applyAlignment="1" applyProtection="1">
      <alignment horizontal="right"/>
    </xf>
    <xf numFmtId="37" fontId="11" fillId="0" borderId="3" xfId="0" applyFont="1" applyFill="1" applyBorder="1" applyAlignment="1" applyProtection="1">
      <alignment horizontal="right"/>
    </xf>
    <xf numFmtId="37" fontId="11" fillId="0" borderId="2" xfId="0" applyFont="1" applyFill="1" applyBorder="1" applyAlignment="1" applyProtection="1">
      <alignment horizontal="left" vertical="center"/>
    </xf>
    <xf numFmtId="37" fontId="11" fillId="0" borderId="8" xfId="0" applyFont="1" applyFill="1" applyBorder="1" applyAlignment="1" applyProtection="1">
      <alignment horizontal="centerContinuous" vertical="center"/>
    </xf>
    <xf numFmtId="37" fontId="11" fillId="0" borderId="20" xfId="0" applyFont="1" applyFill="1" applyBorder="1" applyAlignment="1">
      <alignment horizontal="centerContinuous" vertical="center"/>
    </xf>
    <xf numFmtId="37" fontId="11" fillId="0" borderId="7" xfId="0" applyFont="1" applyFill="1" applyBorder="1" applyAlignment="1">
      <alignment horizontal="centerContinuous" vertical="center"/>
    </xf>
    <xf numFmtId="37" fontId="10" fillId="0" borderId="20" xfId="0" applyFont="1" applyFill="1" applyBorder="1" applyAlignment="1" applyProtection="1">
      <alignment horizontal="distributed" vertical="center"/>
    </xf>
    <xf numFmtId="37" fontId="11" fillId="0" borderId="7" xfId="0" applyFont="1" applyFill="1" applyBorder="1" applyAlignment="1">
      <alignment vertical="center"/>
    </xf>
    <xf numFmtId="37" fontId="11" fillId="0" borderId="20" xfId="0" applyFont="1" applyFill="1" applyBorder="1" applyAlignment="1">
      <alignment vertical="center"/>
    </xf>
    <xf numFmtId="37" fontId="11" fillId="0" borderId="8" xfId="0" applyFont="1" applyFill="1" applyBorder="1" applyAlignment="1">
      <alignment vertical="center"/>
    </xf>
    <xf numFmtId="37" fontId="11" fillId="0" borderId="14" xfId="0" applyFont="1" applyFill="1" applyBorder="1" applyAlignment="1" applyProtection="1">
      <alignment horizontal="center" vertical="center"/>
    </xf>
    <xf numFmtId="37" fontId="11" fillId="0" borderId="8" xfId="0" applyFont="1" applyFill="1" applyBorder="1" applyAlignment="1" applyProtection="1">
      <alignment horizontal="center" vertical="center"/>
    </xf>
    <xf numFmtId="37" fontId="11" fillId="0" borderId="6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horizontal="right" vertical="center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0" fillId="0" borderId="2" xfId="0" applyNumberFormat="1" applyFont="1" applyFill="1" applyBorder="1" applyAlignment="1" applyProtection="1">
      <alignment horizontal="right" vertical="center"/>
      <protection locked="0"/>
    </xf>
    <xf numFmtId="37" fontId="0" fillId="0" borderId="1" xfId="0" applyFont="1" applyFill="1" applyBorder="1" applyAlignment="1" applyProtection="1">
      <alignment horizontal="right"/>
    </xf>
    <xf numFmtId="37" fontId="11" fillId="0" borderId="13" xfId="0" applyFont="1" applyFill="1" applyBorder="1" applyAlignment="1">
      <alignment horizontal="center" vertical="center"/>
    </xf>
    <xf numFmtId="37" fontId="11" fillId="0" borderId="7" xfId="0" applyFont="1" applyFill="1" applyBorder="1" applyAlignment="1">
      <alignment vertical="center"/>
    </xf>
    <xf numFmtId="37" fontId="11" fillId="0" borderId="20" xfId="0" applyFont="1" applyFill="1" applyBorder="1" applyAlignment="1">
      <alignment vertical="center"/>
    </xf>
    <xf numFmtId="37" fontId="11" fillId="0" borderId="8" xfId="0" applyFont="1" applyFill="1" applyBorder="1" applyAlignment="1">
      <alignment vertical="center"/>
    </xf>
    <xf numFmtId="37" fontId="11" fillId="0" borderId="0" xfId="0" applyFont="1" applyFill="1" applyAlignment="1">
      <alignment vertical="center"/>
    </xf>
    <xf numFmtId="37" fontId="11" fillId="0" borderId="5" xfId="0" applyFont="1" applyFill="1" applyBorder="1" applyAlignment="1">
      <alignment vertical="center"/>
    </xf>
    <xf numFmtId="37" fontId="11" fillId="0" borderId="16" xfId="0" applyFont="1" applyFill="1" applyBorder="1" applyAlignment="1" applyProtection="1">
      <alignment horizontal="center" vertical="center"/>
    </xf>
    <xf numFmtId="37" fontId="11" fillId="0" borderId="14" xfId="0" applyFont="1" applyFill="1" applyBorder="1" applyAlignment="1" applyProtection="1">
      <alignment horizontal="center" vertical="center"/>
    </xf>
    <xf numFmtId="37" fontId="11" fillId="0" borderId="19" xfId="0" applyFont="1" applyFill="1" applyBorder="1" applyAlignment="1" applyProtection="1">
      <alignment horizontal="center" vertical="center"/>
    </xf>
    <xf numFmtId="37" fontId="11" fillId="0" borderId="8" xfId="0" applyFont="1" applyFill="1" applyBorder="1" applyAlignment="1" applyProtection="1">
      <alignment horizontal="center" vertical="center"/>
    </xf>
    <xf numFmtId="37" fontId="11" fillId="0" borderId="6" xfId="0" applyFont="1" applyFill="1" applyBorder="1" applyAlignment="1" applyProtection="1">
      <alignment horizontal="center" vertical="center"/>
    </xf>
    <xf numFmtId="37" fontId="11" fillId="0" borderId="13" xfId="0" applyFont="1" applyFill="1" applyBorder="1" applyAlignment="1" applyProtection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K76"/>
  <sheetViews>
    <sheetView showGridLines="0" tabSelected="1" zoomScale="70" zoomScaleNormal="70" zoomScaleSheetLayoutView="70" workbookViewId="0"/>
  </sheetViews>
  <sheetFormatPr defaultColWidth="8.5" defaultRowHeight="16.5" x14ac:dyDescent="0.25"/>
  <cols>
    <col min="1" max="1" width="15.7109375" style="2" customWidth="1"/>
    <col min="2" max="8" width="14.5" style="2" customWidth="1"/>
    <col min="9" max="17" width="12.7109375" style="2" customWidth="1"/>
    <col min="18" max="18" width="3.0703125" style="11" hidden="1" customWidth="1"/>
    <col min="19" max="19" width="15.7109375" style="2" customWidth="1"/>
    <col min="20" max="26" width="14.5703125" style="2" customWidth="1"/>
    <col min="27" max="35" width="11.5" style="2" customWidth="1"/>
    <col min="36" max="36" width="10.42578125" style="2" customWidth="1"/>
    <col min="37" max="37" width="3.7109375" style="11" hidden="1" customWidth="1"/>
    <col min="38" max="38" width="8.5" style="2"/>
    <col min="39" max="40" width="12.7109375" style="2" customWidth="1"/>
    <col min="41" max="16384" width="8.5" style="2"/>
  </cols>
  <sheetData>
    <row r="1" spans="1:37" s="1" customFormat="1" ht="27" customHeight="1" x14ac:dyDescent="0.35">
      <c r="A1" s="23"/>
      <c r="B1" s="33"/>
      <c r="C1" s="23"/>
      <c r="D1" s="23"/>
      <c r="E1" s="23"/>
      <c r="F1" s="23"/>
      <c r="G1" s="23"/>
      <c r="H1" s="72" t="s">
        <v>87</v>
      </c>
      <c r="I1" s="16" t="s">
        <v>78</v>
      </c>
      <c r="J1" s="23"/>
      <c r="K1" s="23"/>
      <c r="L1" s="23"/>
      <c r="M1" s="23"/>
      <c r="N1" s="23"/>
      <c r="O1" s="23"/>
      <c r="P1" s="23"/>
      <c r="Q1" s="23"/>
      <c r="R1" s="34"/>
      <c r="S1" s="23"/>
      <c r="T1" s="33"/>
      <c r="U1" s="23"/>
      <c r="V1" s="23"/>
      <c r="W1" s="23"/>
      <c r="X1" s="23"/>
      <c r="Y1" s="23"/>
      <c r="Z1" s="72" t="s">
        <v>88</v>
      </c>
      <c r="AA1" s="16" t="s">
        <v>79</v>
      </c>
      <c r="AB1" s="23"/>
      <c r="AC1" s="23"/>
      <c r="AD1" s="23"/>
      <c r="AE1" s="23"/>
      <c r="AF1" s="23"/>
      <c r="AG1" s="23"/>
      <c r="AH1" s="23"/>
      <c r="AI1" s="23"/>
      <c r="AJ1" s="23"/>
      <c r="AK1" s="7"/>
    </row>
    <row r="2" spans="1:37" s="12" customFormat="1" ht="25" customHeight="1" thickBot="1" x14ac:dyDescent="0.4">
      <c r="A2" s="52" t="s">
        <v>117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95" t="s">
        <v>114</v>
      </c>
      <c r="P2" s="95"/>
      <c r="Q2" s="95"/>
      <c r="R2" s="7"/>
      <c r="S2" s="52" t="s">
        <v>117</v>
      </c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5" t="s">
        <v>115</v>
      </c>
      <c r="AI2" s="95"/>
      <c r="AJ2" s="95"/>
      <c r="AK2" s="7"/>
    </row>
    <row r="3" spans="1:37" ht="21.75" customHeight="1" thickTop="1" x14ac:dyDescent="0.35">
      <c r="A3" s="27"/>
      <c r="B3" s="35"/>
      <c r="C3" s="36"/>
      <c r="D3" s="37" t="s">
        <v>82</v>
      </c>
      <c r="E3" s="37"/>
      <c r="F3" s="37" t="s">
        <v>83</v>
      </c>
      <c r="G3" s="37"/>
      <c r="H3" s="37" t="s">
        <v>84</v>
      </c>
      <c r="I3" s="37"/>
      <c r="J3" s="37" t="s">
        <v>82</v>
      </c>
      <c r="K3" s="37"/>
      <c r="L3" s="37" t="s">
        <v>83</v>
      </c>
      <c r="M3" s="37"/>
      <c r="N3" s="37" t="s">
        <v>84</v>
      </c>
      <c r="O3" s="37"/>
      <c r="P3" s="37"/>
      <c r="Q3" s="73"/>
      <c r="R3" s="34"/>
      <c r="S3" s="27"/>
      <c r="T3" s="36"/>
      <c r="U3" s="37" t="s">
        <v>82</v>
      </c>
      <c r="V3" s="37"/>
      <c r="W3" s="37" t="s">
        <v>83</v>
      </c>
      <c r="X3" s="37"/>
      <c r="Y3" s="37" t="s">
        <v>84</v>
      </c>
      <c r="Z3" s="37"/>
      <c r="AA3" s="37"/>
      <c r="AB3" s="37" t="s">
        <v>82</v>
      </c>
      <c r="AC3" s="37"/>
      <c r="AD3" s="37" t="s">
        <v>83</v>
      </c>
      <c r="AE3" s="37"/>
      <c r="AF3" s="37" t="s">
        <v>84</v>
      </c>
      <c r="AG3" s="26"/>
      <c r="AH3" s="35"/>
      <c r="AI3" s="38"/>
      <c r="AJ3" s="39"/>
      <c r="AK3" s="7"/>
    </row>
    <row r="4" spans="1:37" ht="21.75" customHeight="1" x14ac:dyDescent="0.35">
      <c r="A4" s="28"/>
      <c r="B4" s="81"/>
      <c r="C4" s="40"/>
      <c r="D4" s="41" t="s">
        <v>2</v>
      </c>
      <c r="E4" s="42"/>
      <c r="F4" s="42"/>
      <c r="G4" s="42"/>
      <c r="H4" s="42"/>
      <c r="I4" s="43" t="s">
        <v>91</v>
      </c>
      <c r="J4" s="80"/>
      <c r="K4" s="40"/>
      <c r="L4" s="41" t="s">
        <v>3</v>
      </c>
      <c r="M4" s="74"/>
      <c r="N4" s="42"/>
      <c r="O4" s="42"/>
      <c r="P4" s="74" t="s">
        <v>4</v>
      </c>
      <c r="Q4" s="79"/>
      <c r="R4" s="34"/>
      <c r="S4" s="28"/>
      <c r="T4" s="40"/>
      <c r="U4" s="41" t="s">
        <v>3</v>
      </c>
      <c r="V4" s="74"/>
      <c r="W4" s="42"/>
      <c r="X4" s="42"/>
      <c r="Y4" s="74" t="s">
        <v>19</v>
      </c>
      <c r="Z4" s="80"/>
      <c r="AA4" s="107" t="s">
        <v>94</v>
      </c>
      <c r="AB4" s="97"/>
      <c r="AC4" s="98"/>
      <c r="AD4" s="96" t="s">
        <v>95</v>
      </c>
      <c r="AE4" s="97"/>
      <c r="AF4" s="98"/>
      <c r="AG4" s="20" t="s">
        <v>0</v>
      </c>
      <c r="AH4" s="20" t="s">
        <v>1</v>
      </c>
      <c r="AI4" s="21" t="s">
        <v>85</v>
      </c>
      <c r="AJ4" s="20" t="s">
        <v>86</v>
      </c>
      <c r="AK4" s="7"/>
    </row>
    <row r="5" spans="1:37" ht="21.75" customHeight="1" x14ac:dyDescent="0.25">
      <c r="A5" s="28"/>
      <c r="B5" s="75" t="s">
        <v>32</v>
      </c>
      <c r="C5" s="18" t="s">
        <v>89</v>
      </c>
      <c r="D5" s="19"/>
      <c r="E5" s="76"/>
      <c r="F5" s="18" t="s">
        <v>90</v>
      </c>
      <c r="G5" s="19"/>
      <c r="H5" s="76"/>
      <c r="I5" s="104" t="s">
        <v>6</v>
      </c>
      <c r="J5" s="102" t="s">
        <v>33</v>
      </c>
      <c r="K5" s="18" t="s">
        <v>89</v>
      </c>
      <c r="L5" s="19"/>
      <c r="M5" s="77"/>
      <c r="N5" s="18" t="s">
        <v>90</v>
      </c>
      <c r="O5" s="19"/>
      <c r="P5" s="77"/>
      <c r="Q5" s="105" t="s">
        <v>34</v>
      </c>
      <c r="R5" s="44"/>
      <c r="S5" s="28"/>
      <c r="T5" s="18" t="s">
        <v>89</v>
      </c>
      <c r="U5" s="19"/>
      <c r="V5" s="76"/>
      <c r="W5" s="18" t="s">
        <v>90</v>
      </c>
      <c r="X5" s="19"/>
      <c r="Y5" s="76"/>
      <c r="Z5" s="102" t="s">
        <v>35</v>
      </c>
      <c r="AA5" s="99"/>
      <c r="AB5" s="100"/>
      <c r="AC5" s="101"/>
      <c r="AD5" s="99"/>
      <c r="AE5" s="100"/>
      <c r="AF5" s="101"/>
      <c r="AG5" s="83"/>
      <c r="AH5" s="83"/>
      <c r="AI5" s="45" t="s">
        <v>96</v>
      </c>
      <c r="AJ5" s="83"/>
      <c r="AK5" s="8"/>
    </row>
    <row r="6" spans="1:37" ht="21.75" customHeight="1" x14ac:dyDescent="0.25">
      <c r="A6" s="29"/>
      <c r="B6" s="48"/>
      <c r="C6" s="84" t="s">
        <v>36</v>
      </c>
      <c r="D6" s="84" t="s">
        <v>37</v>
      </c>
      <c r="E6" s="82" t="s">
        <v>5</v>
      </c>
      <c r="F6" s="84" t="s">
        <v>36</v>
      </c>
      <c r="G6" s="84" t="s">
        <v>37</v>
      </c>
      <c r="H6" s="82" t="s">
        <v>5</v>
      </c>
      <c r="I6" s="103"/>
      <c r="J6" s="103"/>
      <c r="K6" s="84" t="s">
        <v>36</v>
      </c>
      <c r="L6" s="84" t="s">
        <v>37</v>
      </c>
      <c r="M6" s="82" t="s">
        <v>5</v>
      </c>
      <c r="N6" s="84" t="s">
        <v>36</v>
      </c>
      <c r="O6" s="84" t="s">
        <v>37</v>
      </c>
      <c r="P6" s="84" t="s">
        <v>5</v>
      </c>
      <c r="Q6" s="106"/>
      <c r="R6" s="46"/>
      <c r="S6" s="29"/>
      <c r="T6" s="84" t="s">
        <v>36</v>
      </c>
      <c r="U6" s="84" t="s">
        <v>37</v>
      </c>
      <c r="V6" s="82" t="s">
        <v>5</v>
      </c>
      <c r="W6" s="84" t="s">
        <v>36</v>
      </c>
      <c r="X6" s="84" t="s">
        <v>37</v>
      </c>
      <c r="Y6" s="82" t="s">
        <v>5</v>
      </c>
      <c r="Z6" s="103"/>
      <c r="AA6" s="47" t="s">
        <v>92</v>
      </c>
      <c r="AB6" s="30" t="s">
        <v>93</v>
      </c>
      <c r="AC6" s="82" t="s">
        <v>5</v>
      </c>
      <c r="AD6" s="47" t="s">
        <v>36</v>
      </c>
      <c r="AE6" s="30" t="s">
        <v>37</v>
      </c>
      <c r="AF6" s="82" t="s">
        <v>5</v>
      </c>
      <c r="AG6" s="48"/>
      <c r="AH6" s="40"/>
      <c r="AI6" s="48"/>
      <c r="AJ6" s="40"/>
      <c r="AK6" s="9"/>
    </row>
    <row r="7" spans="1:37" s="5" customFormat="1" ht="40.5" customHeight="1" x14ac:dyDescent="0.25">
      <c r="A7" s="78" t="s">
        <v>7</v>
      </c>
      <c r="B7" s="85">
        <f>AG7+AH7+AI7</f>
        <v>1502407</v>
      </c>
      <c r="C7" s="86">
        <f>SUM(C8:C37)</f>
        <v>24765</v>
      </c>
      <c r="D7" s="86">
        <f>SUM(D8:D37)</f>
        <v>17131</v>
      </c>
      <c r="E7" s="85">
        <f>SUM(C7:D7)</f>
        <v>41896</v>
      </c>
      <c r="F7" s="86">
        <f>SUM(F8:F37)</f>
        <v>57086</v>
      </c>
      <c r="G7" s="86">
        <f>SUM(G8:G37)</f>
        <v>970</v>
      </c>
      <c r="H7" s="85">
        <f>SUM(F7:G7)</f>
        <v>58056</v>
      </c>
      <c r="I7" s="86">
        <f>SUM(I8:I37)</f>
        <v>3222</v>
      </c>
      <c r="J7" s="85">
        <f>E7+H7+I7</f>
        <v>103174</v>
      </c>
      <c r="K7" s="86">
        <f>SUM(K8:K37)</f>
        <v>301</v>
      </c>
      <c r="L7" s="86">
        <f>SUM(L8:L37)</f>
        <v>1020</v>
      </c>
      <c r="M7" s="85">
        <f>SUM(K7:L7)</f>
        <v>1321</v>
      </c>
      <c r="N7" s="86">
        <f>SUM(N8:N37)</f>
        <v>1483</v>
      </c>
      <c r="O7" s="86">
        <f>SUM(O8:O37)</f>
        <v>277</v>
      </c>
      <c r="P7" s="85">
        <f>SUM(N7:O7)</f>
        <v>1760</v>
      </c>
      <c r="Q7" s="85">
        <f>M7+P7</f>
        <v>3081</v>
      </c>
      <c r="R7" s="13" t="s">
        <v>66</v>
      </c>
      <c r="S7" s="69" t="s">
        <v>7</v>
      </c>
      <c r="T7" s="87">
        <f>SUM(T8:T37)</f>
        <v>356035</v>
      </c>
      <c r="U7" s="86">
        <f>SUM(U8:U37)</f>
        <v>176</v>
      </c>
      <c r="V7" s="85">
        <f>SUM(T7:U7)</f>
        <v>356211</v>
      </c>
      <c r="W7" s="86">
        <f>SUM(W8:W37)</f>
        <v>324319</v>
      </c>
      <c r="X7" s="86">
        <f>SUM(X8:X37)</f>
        <v>935</v>
      </c>
      <c r="Y7" s="85">
        <f>SUM(W7:X7)</f>
        <v>325254</v>
      </c>
      <c r="Z7" s="85">
        <f>V7+Y7</f>
        <v>681465</v>
      </c>
      <c r="AA7" s="86">
        <f>SUM(AA8:AA37)</f>
        <v>15964</v>
      </c>
      <c r="AB7" s="86">
        <f>SUM(AB8:AB37)</f>
        <v>5034</v>
      </c>
      <c r="AC7" s="85">
        <f>SUM(AA7:AB7)</f>
        <v>20998</v>
      </c>
      <c r="AD7" s="86">
        <f>SUM(AD8:AD37)</f>
        <v>4125</v>
      </c>
      <c r="AE7" s="86">
        <f>SUM(AE8:AE37)</f>
        <v>59</v>
      </c>
      <c r="AF7" s="85">
        <f>SUM(AD7:AE7)</f>
        <v>4184</v>
      </c>
      <c r="AG7" s="85">
        <f>J7+Q7+Z7+AC7+AF7</f>
        <v>812902</v>
      </c>
      <c r="AH7" s="86">
        <f>SUM(AH8:AH37)</f>
        <v>29035</v>
      </c>
      <c r="AI7" s="86">
        <f>SUM(AI8:AI37)</f>
        <v>660470</v>
      </c>
      <c r="AJ7" s="88" t="s">
        <v>116</v>
      </c>
      <c r="AK7" s="13" t="s">
        <v>66</v>
      </c>
    </row>
    <row r="8" spans="1:37" s="5" customFormat="1" ht="39.65" customHeight="1" x14ac:dyDescent="0.25">
      <c r="A8" s="31" t="s">
        <v>8</v>
      </c>
      <c r="B8" s="85">
        <f t="shared" ref="B8:B36" si="0">AG8+AH8+AI8</f>
        <v>231096</v>
      </c>
      <c r="C8" s="89">
        <v>3808</v>
      </c>
      <c r="D8" s="90">
        <v>2225</v>
      </c>
      <c r="E8" s="85">
        <f t="shared" ref="E8:E37" si="1">SUM(C8:D8)</f>
        <v>6033</v>
      </c>
      <c r="F8" s="90">
        <v>9251</v>
      </c>
      <c r="G8" s="90">
        <v>157</v>
      </c>
      <c r="H8" s="85">
        <f t="shared" ref="H8:H37" si="2">SUM(F8:G8)</f>
        <v>9408</v>
      </c>
      <c r="I8" s="90">
        <v>375</v>
      </c>
      <c r="J8" s="85">
        <f t="shared" ref="J8:J37" si="3">E8+H8+I8</f>
        <v>15816</v>
      </c>
      <c r="K8" s="89">
        <v>54</v>
      </c>
      <c r="L8" s="90">
        <v>164</v>
      </c>
      <c r="M8" s="85">
        <f t="shared" ref="M8:M37" si="4">SUM(K8:L8)</f>
        <v>218</v>
      </c>
      <c r="N8" s="90">
        <v>249</v>
      </c>
      <c r="O8" s="90">
        <v>28</v>
      </c>
      <c r="P8" s="85">
        <f t="shared" ref="P8:P37" si="5">SUM(N8:O8)</f>
        <v>277</v>
      </c>
      <c r="Q8" s="85">
        <f t="shared" ref="Q8:Q37" si="6">M8+P8</f>
        <v>495</v>
      </c>
      <c r="R8" s="55" t="s">
        <v>20</v>
      </c>
      <c r="S8" s="15" t="s">
        <v>8</v>
      </c>
      <c r="T8" s="91">
        <v>56764</v>
      </c>
      <c r="U8" s="90">
        <v>23</v>
      </c>
      <c r="V8" s="85">
        <f t="shared" ref="V8:V37" si="7">SUM(T8:U8)</f>
        <v>56787</v>
      </c>
      <c r="W8" s="90">
        <v>53418</v>
      </c>
      <c r="X8" s="90">
        <v>171</v>
      </c>
      <c r="Y8" s="85">
        <f t="shared" ref="Y8:Y37" si="8">SUM(W8:X8)</f>
        <v>53589</v>
      </c>
      <c r="Z8" s="85">
        <f t="shared" ref="Z8:Z37" si="9">V8+Y8</f>
        <v>110376</v>
      </c>
      <c r="AA8" s="90">
        <v>2747</v>
      </c>
      <c r="AB8" s="90">
        <v>509</v>
      </c>
      <c r="AC8" s="85">
        <f t="shared" ref="AC8:AC37" si="10">SUM(AA8:AB8)</f>
        <v>3256</v>
      </c>
      <c r="AD8" s="90">
        <v>490</v>
      </c>
      <c r="AE8" s="90">
        <v>16</v>
      </c>
      <c r="AF8" s="85">
        <f t="shared" ref="AF8:AF37" si="11">SUM(AD8:AE8)</f>
        <v>506</v>
      </c>
      <c r="AG8" s="85">
        <f t="shared" ref="AG8:AG37" si="12">J8+Q8+Z8+AC8+AF8</f>
        <v>130449</v>
      </c>
      <c r="AH8" s="90">
        <v>4161</v>
      </c>
      <c r="AI8" s="90">
        <v>96486</v>
      </c>
      <c r="AJ8" s="88" t="s">
        <v>116</v>
      </c>
      <c r="AK8" s="14" t="s">
        <v>20</v>
      </c>
    </row>
    <row r="9" spans="1:37" s="5" customFormat="1" ht="39.65" customHeight="1" x14ac:dyDescent="0.25">
      <c r="A9" s="31" t="s">
        <v>9</v>
      </c>
      <c r="B9" s="85">
        <f t="shared" si="0"/>
        <v>251999</v>
      </c>
      <c r="C9" s="89">
        <v>3928</v>
      </c>
      <c r="D9" s="90">
        <v>3456</v>
      </c>
      <c r="E9" s="85">
        <f t="shared" si="1"/>
        <v>7384</v>
      </c>
      <c r="F9" s="90">
        <v>13376</v>
      </c>
      <c r="G9" s="90">
        <v>192</v>
      </c>
      <c r="H9" s="85">
        <f t="shared" si="2"/>
        <v>13568</v>
      </c>
      <c r="I9" s="90">
        <v>1135</v>
      </c>
      <c r="J9" s="85">
        <f t="shared" si="3"/>
        <v>22087</v>
      </c>
      <c r="K9" s="89">
        <v>66</v>
      </c>
      <c r="L9" s="90">
        <v>209</v>
      </c>
      <c r="M9" s="85">
        <f t="shared" si="4"/>
        <v>275</v>
      </c>
      <c r="N9" s="90">
        <v>161</v>
      </c>
      <c r="O9" s="90">
        <v>35</v>
      </c>
      <c r="P9" s="85">
        <f t="shared" si="5"/>
        <v>196</v>
      </c>
      <c r="Q9" s="85">
        <f t="shared" si="6"/>
        <v>471</v>
      </c>
      <c r="R9" s="55" t="s">
        <v>38</v>
      </c>
      <c r="S9" s="15" t="s">
        <v>97</v>
      </c>
      <c r="T9" s="91">
        <v>65984</v>
      </c>
      <c r="U9" s="90">
        <v>34</v>
      </c>
      <c r="V9" s="85">
        <f t="shared" si="7"/>
        <v>66018</v>
      </c>
      <c r="W9" s="90">
        <v>56678</v>
      </c>
      <c r="X9" s="90">
        <v>205</v>
      </c>
      <c r="Y9" s="85">
        <f t="shared" si="8"/>
        <v>56883</v>
      </c>
      <c r="Z9" s="85">
        <f t="shared" si="9"/>
        <v>122901</v>
      </c>
      <c r="AA9" s="90">
        <v>2350</v>
      </c>
      <c r="AB9" s="90">
        <v>1445</v>
      </c>
      <c r="AC9" s="85">
        <f t="shared" si="10"/>
        <v>3795</v>
      </c>
      <c r="AD9" s="90">
        <v>968</v>
      </c>
      <c r="AE9" s="90">
        <v>8</v>
      </c>
      <c r="AF9" s="85">
        <f t="shared" si="11"/>
        <v>976</v>
      </c>
      <c r="AG9" s="85">
        <f t="shared" si="12"/>
        <v>150230</v>
      </c>
      <c r="AH9" s="90">
        <v>4628</v>
      </c>
      <c r="AI9" s="90">
        <v>97141</v>
      </c>
      <c r="AJ9" s="88" t="s">
        <v>116</v>
      </c>
      <c r="AK9" s="14" t="s">
        <v>38</v>
      </c>
    </row>
    <row r="10" spans="1:37" s="5" customFormat="1" ht="39.65" customHeight="1" x14ac:dyDescent="0.25">
      <c r="A10" s="31" t="s">
        <v>10</v>
      </c>
      <c r="B10" s="85">
        <f t="shared" si="0"/>
        <v>99847</v>
      </c>
      <c r="C10" s="89">
        <v>1254</v>
      </c>
      <c r="D10" s="90">
        <v>556</v>
      </c>
      <c r="E10" s="85">
        <f t="shared" si="1"/>
        <v>1810</v>
      </c>
      <c r="F10" s="90">
        <v>3419</v>
      </c>
      <c r="G10" s="90">
        <v>56</v>
      </c>
      <c r="H10" s="85">
        <f t="shared" si="2"/>
        <v>3475</v>
      </c>
      <c r="I10" s="90">
        <v>22</v>
      </c>
      <c r="J10" s="85">
        <f t="shared" si="3"/>
        <v>5307</v>
      </c>
      <c r="K10" s="89">
        <v>15</v>
      </c>
      <c r="L10" s="90">
        <v>114</v>
      </c>
      <c r="M10" s="85">
        <f t="shared" si="4"/>
        <v>129</v>
      </c>
      <c r="N10" s="90">
        <v>85</v>
      </c>
      <c r="O10" s="90">
        <v>21</v>
      </c>
      <c r="P10" s="85">
        <f t="shared" si="5"/>
        <v>106</v>
      </c>
      <c r="Q10" s="85">
        <f t="shared" si="6"/>
        <v>235</v>
      </c>
      <c r="R10" s="55" t="s">
        <v>39</v>
      </c>
      <c r="S10" s="15" t="s">
        <v>10</v>
      </c>
      <c r="T10" s="91">
        <v>23248</v>
      </c>
      <c r="U10" s="90">
        <v>27</v>
      </c>
      <c r="V10" s="85">
        <f t="shared" si="7"/>
        <v>23275</v>
      </c>
      <c r="W10" s="90">
        <v>22756</v>
      </c>
      <c r="X10" s="90">
        <v>111</v>
      </c>
      <c r="Y10" s="85">
        <f t="shared" si="8"/>
        <v>22867</v>
      </c>
      <c r="Z10" s="85">
        <f t="shared" si="9"/>
        <v>46142</v>
      </c>
      <c r="AA10" s="90">
        <v>1036</v>
      </c>
      <c r="AB10" s="90">
        <v>109</v>
      </c>
      <c r="AC10" s="85">
        <f t="shared" si="10"/>
        <v>1145</v>
      </c>
      <c r="AD10" s="90">
        <v>236</v>
      </c>
      <c r="AE10" s="90">
        <v>0</v>
      </c>
      <c r="AF10" s="85">
        <f t="shared" si="11"/>
        <v>236</v>
      </c>
      <c r="AG10" s="85">
        <f t="shared" si="12"/>
        <v>53065</v>
      </c>
      <c r="AH10" s="90">
        <v>1992</v>
      </c>
      <c r="AI10" s="90">
        <v>44790</v>
      </c>
      <c r="AJ10" s="88" t="s">
        <v>116</v>
      </c>
      <c r="AK10" s="14" t="s">
        <v>39</v>
      </c>
    </row>
    <row r="11" spans="1:37" s="5" customFormat="1" ht="39.65" customHeight="1" x14ac:dyDescent="0.25">
      <c r="A11" s="31" t="s">
        <v>11</v>
      </c>
      <c r="B11" s="85">
        <f t="shared" si="0"/>
        <v>140682</v>
      </c>
      <c r="C11" s="89">
        <v>2286</v>
      </c>
      <c r="D11" s="90">
        <v>1609</v>
      </c>
      <c r="E11" s="85">
        <f t="shared" si="1"/>
        <v>3895</v>
      </c>
      <c r="F11" s="90">
        <v>4939</v>
      </c>
      <c r="G11" s="90">
        <v>78</v>
      </c>
      <c r="H11" s="85">
        <f t="shared" si="2"/>
        <v>5017</v>
      </c>
      <c r="I11" s="90">
        <v>207</v>
      </c>
      <c r="J11" s="85">
        <f t="shared" si="3"/>
        <v>9119</v>
      </c>
      <c r="K11" s="89">
        <v>14</v>
      </c>
      <c r="L11" s="90">
        <v>53</v>
      </c>
      <c r="M11" s="85">
        <f t="shared" si="4"/>
        <v>67</v>
      </c>
      <c r="N11" s="90">
        <v>120</v>
      </c>
      <c r="O11" s="90">
        <v>5</v>
      </c>
      <c r="P11" s="85">
        <f t="shared" si="5"/>
        <v>125</v>
      </c>
      <c r="Q11" s="85">
        <f t="shared" si="6"/>
        <v>192</v>
      </c>
      <c r="R11" s="55" t="s">
        <v>40</v>
      </c>
      <c r="S11" s="15" t="s">
        <v>11</v>
      </c>
      <c r="T11" s="91">
        <v>31584</v>
      </c>
      <c r="U11" s="90">
        <v>16</v>
      </c>
      <c r="V11" s="85">
        <f t="shared" si="7"/>
        <v>31600</v>
      </c>
      <c r="W11" s="90">
        <v>28852</v>
      </c>
      <c r="X11" s="90">
        <v>105</v>
      </c>
      <c r="Y11" s="85">
        <f t="shared" si="8"/>
        <v>28957</v>
      </c>
      <c r="Z11" s="85">
        <f t="shared" si="9"/>
        <v>60557</v>
      </c>
      <c r="AA11" s="90">
        <v>1633</v>
      </c>
      <c r="AB11" s="90">
        <v>770</v>
      </c>
      <c r="AC11" s="85">
        <f t="shared" si="10"/>
        <v>2403</v>
      </c>
      <c r="AD11" s="90">
        <v>525</v>
      </c>
      <c r="AE11" s="90">
        <v>9</v>
      </c>
      <c r="AF11" s="85">
        <f t="shared" si="11"/>
        <v>534</v>
      </c>
      <c r="AG11" s="85">
        <f t="shared" si="12"/>
        <v>72805</v>
      </c>
      <c r="AH11" s="90">
        <v>2806</v>
      </c>
      <c r="AI11" s="90">
        <v>65071</v>
      </c>
      <c r="AJ11" s="88" t="s">
        <v>116</v>
      </c>
      <c r="AK11" s="14" t="s">
        <v>40</v>
      </c>
    </row>
    <row r="12" spans="1:37" s="5" customFormat="1" ht="39.65" customHeight="1" x14ac:dyDescent="0.25">
      <c r="A12" s="31" t="s">
        <v>12</v>
      </c>
      <c r="B12" s="85">
        <f t="shared" si="0"/>
        <v>102579</v>
      </c>
      <c r="C12" s="89">
        <v>1641</v>
      </c>
      <c r="D12" s="90">
        <v>664</v>
      </c>
      <c r="E12" s="85">
        <f t="shared" si="1"/>
        <v>2305</v>
      </c>
      <c r="F12" s="90">
        <v>3642</v>
      </c>
      <c r="G12" s="92">
        <v>44</v>
      </c>
      <c r="H12" s="85">
        <f t="shared" si="2"/>
        <v>3686</v>
      </c>
      <c r="I12" s="90">
        <v>162</v>
      </c>
      <c r="J12" s="85">
        <f t="shared" si="3"/>
        <v>6153</v>
      </c>
      <c r="K12" s="89">
        <v>29</v>
      </c>
      <c r="L12" s="90">
        <v>110</v>
      </c>
      <c r="M12" s="85">
        <f t="shared" si="4"/>
        <v>139</v>
      </c>
      <c r="N12" s="90">
        <v>90</v>
      </c>
      <c r="O12" s="92">
        <v>32</v>
      </c>
      <c r="P12" s="85">
        <f t="shared" si="5"/>
        <v>122</v>
      </c>
      <c r="Q12" s="85">
        <f t="shared" si="6"/>
        <v>261</v>
      </c>
      <c r="R12" s="55" t="s">
        <v>41</v>
      </c>
      <c r="S12" s="15" t="s">
        <v>12</v>
      </c>
      <c r="T12" s="91">
        <v>29722</v>
      </c>
      <c r="U12" s="90">
        <v>5</v>
      </c>
      <c r="V12" s="85">
        <f t="shared" si="7"/>
        <v>29727</v>
      </c>
      <c r="W12" s="90">
        <v>24387</v>
      </c>
      <c r="X12" s="92">
        <v>27</v>
      </c>
      <c r="Y12" s="85">
        <f t="shared" si="8"/>
        <v>24414</v>
      </c>
      <c r="Z12" s="85">
        <f t="shared" si="9"/>
        <v>54141</v>
      </c>
      <c r="AA12" s="90">
        <v>1079</v>
      </c>
      <c r="AB12" s="90">
        <v>248</v>
      </c>
      <c r="AC12" s="85">
        <f t="shared" si="10"/>
        <v>1327</v>
      </c>
      <c r="AD12" s="90">
        <v>181</v>
      </c>
      <c r="AE12" s="90">
        <v>0</v>
      </c>
      <c r="AF12" s="85">
        <f t="shared" si="11"/>
        <v>181</v>
      </c>
      <c r="AG12" s="85">
        <f t="shared" si="12"/>
        <v>62063</v>
      </c>
      <c r="AH12" s="90">
        <v>1810</v>
      </c>
      <c r="AI12" s="90">
        <v>38706</v>
      </c>
      <c r="AJ12" s="88" t="s">
        <v>116</v>
      </c>
      <c r="AK12" s="14" t="s">
        <v>41</v>
      </c>
    </row>
    <row r="13" spans="1:37" s="5" customFormat="1" ht="39.65" customHeight="1" x14ac:dyDescent="0.25">
      <c r="A13" s="31" t="s">
        <v>13</v>
      </c>
      <c r="B13" s="85">
        <f t="shared" si="0"/>
        <v>168657</v>
      </c>
      <c r="C13" s="89">
        <v>2137</v>
      </c>
      <c r="D13" s="90">
        <v>2141</v>
      </c>
      <c r="E13" s="85">
        <f t="shared" si="1"/>
        <v>4278</v>
      </c>
      <c r="F13" s="90">
        <v>5290</v>
      </c>
      <c r="G13" s="90">
        <v>89</v>
      </c>
      <c r="H13" s="85">
        <f t="shared" si="2"/>
        <v>5379</v>
      </c>
      <c r="I13" s="90">
        <v>475</v>
      </c>
      <c r="J13" s="85">
        <f t="shared" si="3"/>
        <v>10132</v>
      </c>
      <c r="K13" s="89">
        <v>34</v>
      </c>
      <c r="L13" s="90">
        <v>10</v>
      </c>
      <c r="M13" s="85">
        <f t="shared" si="4"/>
        <v>44</v>
      </c>
      <c r="N13" s="90">
        <v>118</v>
      </c>
      <c r="O13" s="90">
        <v>3</v>
      </c>
      <c r="P13" s="85">
        <f t="shared" si="5"/>
        <v>121</v>
      </c>
      <c r="Q13" s="85">
        <f t="shared" si="6"/>
        <v>165</v>
      </c>
      <c r="R13" s="55" t="s">
        <v>42</v>
      </c>
      <c r="S13" s="15" t="s">
        <v>13</v>
      </c>
      <c r="T13" s="91">
        <v>41331</v>
      </c>
      <c r="U13" s="90">
        <v>1</v>
      </c>
      <c r="V13" s="85">
        <f t="shared" si="7"/>
        <v>41332</v>
      </c>
      <c r="W13" s="90">
        <v>36896</v>
      </c>
      <c r="X13" s="90">
        <v>44</v>
      </c>
      <c r="Y13" s="85">
        <f t="shared" si="8"/>
        <v>36940</v>
      </c>
      <c r="Z13" s="85">
        <f t="shared" si="9"/>
        <v>78272</v>
      </c>
      <c r="AA13" s="90">
        <v>1209</v>
      </c>
      <c r="AB13" s="90">
        <v>126</v>
      </c>
      <c r="AC13" s="85">
        <f t="shared" si="10"/>
        <v>1335</v>
      </c>
      <c r="AD13" s="90">
        <v>291</v>
      </c>
      <c r="AE13" s="90">
        <v>0</v>
      </c>
      <c r="AF13" s="85">
        <f t="shared" si="11"/>
        <v>291</v>
      </c>
      <c r="AG13" s="85">
        <f t="shared" si="12"/>
        <v>90195</v>
      </c>
      <c r="AH13" s="90">
        <v>4106</v>
      </c>
      <c r="AI13" s="90">
        <v>74356</v>
      </c>
      <c r="AJ13" s="88" t="s">
        <v>116</v>
      </c>
      <c r="AK13" s="14" t="s">
        <v>42</v>
      </c>
    </row>
    <row r="14" spans="1:37" s="5" customFormat="1" ht="39.65" customHeight="1" x14ac:dyDescent="0.25">
      <c r="A14" s="31" t="s">
        <v>14</v>
      </c>
      <c r="B14" s="85">
        <f t="shared" si="0"/>
        <v>56084</v>
      </c>
      <c r="C14" s="89">
        <v>620</v>
      </c>
      <c r="D14" s="90">
        <v>294</v>
      </c>
      <c r="E14" s="85">
        <f t="shared" si="1"/>
        <v>914</v>
      </c>
      <c r="F14" s="90">
        <v>1292</v>
      </c>
      <c r="G14" s="90">
        <v>22</v>
      </c>
      <c r="H14" s="85">
        <f t="shared" si="2"/>
        <v>1314</v>
      </c>
      <c r="I14" s="90">
        <v>8</v>
      </c>
      <c r="J14" s="85">
        <f t="shared" si="3"/>
        <v>2236</v>
      </c>
      <c r="K14" s="89">
        <v>13</v>
      </c>
      <c r="L14" s="90">
        <v>91</v>
      </c>
      <c r="M14" s="85">
        <f t="shared" si="4"/>
        <v>104</v>
      </c>
      <c r="N14" s="90">
        <v>38</v>
      </c>
      <c r="O14" s="90">
        <v>27</v>
      </c>
      <c r="P14" s="85">
        <f t="shared" si="5"/>
        <v>65</v>
      </c>
      <c r="Q14" s="85">
        <f t="shared" si="6"/>
        <v>169</v>
      </c>
      <c r="R14" s="55" t="s">
        <v>43</v>
      </c>
      <c r="S14" s="15" t="s">
        <v>14</v>
      </c>
      <c r="T14" s="91">
        <v>12823</v>
      </c>
      <c r="U14" s="90">
        <v>0</v>
      </c>
      <c r="V14" s="85">
        <f t="shared" si="7"/>
        <v>12823</v>
      </c>
      <c r="W14" s="90">
        <v>12163</v>
      </c>
      <c r="X14" s="90">
        <v>31</v>
      </c>
      <c r="Y14" s="85">
        <f t="shared" si="8"/>
        <v>12194</v>
      </c>
      <c r="Z14" s="85">
        <f t="shared" si="9"/>
        <v>25017</v>
      </c>
      <c r="AA14" s="90">
        <v>466</v>
      </c>
      <c r="AB14" s="90">
        <v>33</v>
      </c>
      <c r="AC14" s="85">
        <f t="shared" si="10"/>
        <v>499</v>
      </c>
      <c r="AD14" s="90">
        <v>28</v>
      </c>
      <c r="AE14" s="90">
        <v>0</v>
      </c>
      <c r="AF14" s="85">
        <f t="shared" si="11"/>
        <v>28</v>
      </c>
      <c r="AG14" s="85">
        <f t="shared" si="12"/>
        <v>27949</v>
      </c>
      <c r="AH14" s="90">
        <v>1050</v>
      </c>
      <c r="AI14" s="90">
        <v>27085</v>
      </c>
      <c r="AJ14" s="88" t="s">
        <v>116</v>
      </c>
      <c r="AK14" s="14" t="s">
        <v>43</v>
      </c>
    </row>
    <row r="15" spans="1:37" s="5" customFormat="1" ht="39.65" customHeight="1" x14ac:dyDescent="0.25">
      <c r="A15" s="31" t="s">
        <v>15</v>
      </c>
      <c r="B15" s="85">
        <f t="shared" si="0"/>
        <v>13355</v>
      </c>
      <c r="C15" s="89">
        <v>335</v>
      </c>
      <c r="D15" s="90">
        <v>115</v>
      </c>
      <c r="E15" s="85">
        <f t="shared" si="1"/>
        <v>450</v>
      </c>
      <c r="F15" s="90">
        <v>489</v>
      </c>
      <c r="G15" s="90">
        <v>16</v>
      </c>
      <c r="H15" s="85">
        <f t="shared" si="2"/>
        <v>505</v>
      </c>
      <c r="I15" s="90">
        <v>8</v>
      </c>
      <c r="J15" s="85">
        <f t="shared" si="3"/>
        <v>963</v>
      </c>
      <c r="K15" s="89">
        <v>1</v>
      </c>
      <c r="L15" s="90">
        <v>0</v>
      </c>
      <c r="M15" s="85">
        <f t="shared" si="4"/>
        <v>1</v>
      </c>
      <c r="N15" s="90">
        <v>15</v>
      </c>
      <c r="O15" s="90">
        <v>0</v>
      </c>
      <c r="P15" s="85">
        <f t="shared" si="5"/>
        <v>15</v>
      </c>
      <c r="Q15" s="85">
        <f t="shared" si="6"/>
        <v>16</v>
      </c>
      <c r="R15" s="55" t="s">
        <v>44</v>
      </c>
      <c r="S15" s="15" t="s">
        <v>15</v>
      </c>
      <c r="T15" s="91">
        <v>2330</v>
      </c>
      <c r="U15" s="90">
        <v>1</v>
      </c>
      <c r="V15" s="85">
        <f t="shared" si="7"/>
        <v>2331</v>
      </c>
      <c r="W15" s="90">
        <v>2847</v>
      </c>
      <c r="X15" s="90">
        <v>8</v>
      </c>
      <c r="Y15" s="85">
        <f t="shared" si="8"/>
        <v>2855</v>
      </c>
      <c r="Z15" s="85">
        <f t="shared" si="9"/>
        <v>5186</v>
      </c>
      <c r="AA15" s="90">
        <v>241</v>
      </c>
      <c r="AB15" s="90">
        <v>40</v>
      </c>
      <c r="AC15" s="85">
        <f t="shared" si="10"/>
        <v>281</v>
      </c>
      <c r="AD15" s="90">
        <v>73</v>
      </c>
      <c r="AE15" s="90">
        <v>0</v>
      </c>
      <c r="AF15" s="85">
        <f t="shared" si="11"/>
        <v>73</v>
      </c>
      <c r="AG15" s="85">
        <f t="shared" si="12"/>
        <v>6519</v>
      </c>
      <c r="AH15" s="90">
        <v>258</v>
      </c>
      <c r="AI15" s="90">
        <v>6578</v>
      </c>
      <c r="AJ15" s="88" t="s">
        <v>116</v>
      </c>
      <c r="AK15" s="14" t="s">
        <v>44</v>
      </c>
    </row>
    <row r="16" spans="1:37" s="5" customFormat="1" ht="39.65" customHeight="1" x14ac:dyDescent="0.25">
      <c r="A16" s="31" t="s">
        <v>16</v>
      </c>
      <c r="B16" s="85">
        <f t="shared" si="0"/>
        <v>45321</v>
      </c>
      <c r="C16" s="89">
        <v>955</v>
      </c>
      <c r="D16" s="90">
        <v>1291</v>
      </c>
      <c r="E16" s="85">
        <f t="shared" si="1"/>
        <v>2246</v>
      </c>
      <c r="F16" s="90">
        <v>1607</v>
      </c>
      <c r="G16" s="90">
        <v>38</v>
      </c>
      <c r="H16" s="85">
        <f t="shared" si="2"/>
        <v>1645</v>
      </c>
      <c r="I16" s="90">
        <v>151</v>
      </c>
      <c r="J16" s="85">
        <f t="shared" si="3"/>
        <v>4042</v>
      </c>
      <c r="K16" s="89">
        <v>2</v>
      </c>
      <c r="L16" s="90">
        <v>3</v>
      </c>
      <c r="M16" s="85">
        <f t="shared" si="4"/>
        <v>5</v>
      </c>
      <c r="N16" s="90">
        <v>43</v>
      </c>
      <c r="O16" s="90">
        <v>2</v>
      </c>
      <c r="P16" s="85">
        <f t="shared" si="5"/>
        <v>45</v>
      </c>
      <c r="Q16" s="85">
        <f t="shared" si="6"/>
        <v>50</v>
      </c>
      <c r="R16" s="55" t="s">
        <v>45</v>
      </c>
      <c r="S16" s="15" t="s">
        <v>16</v>
      </c>
      <c r="T16" s="91">
        <v>10366</v>
      </c>
      <c r="U16" s="90">
        <v>4</v>
      </c>
      <c r="V16" s="85">
        <f t="shared" si="7"/>
        <v>10370</v>
      </c>
      <c r="W16" s="90">
        <v>9568</v>
      </c>
      <c r="X16" s="90">
        <v>19</v>
      </c>
      <c r="Y16" s="85">
        <f t="shared" si="8"/>
        <v>9587</v>
      </c>
      <c r="Z16" s="85">
        <f t="shared" si="9"/>
        <v>19957</v>
      </c>
      <c r="AA16" s="90">
        <v>506</v>
      </c>
      <c r="AB16" s="90">
        <v>216</v>
      </c>
      <c r="AC16" s="85">
        <f t="shared" si="10"/>
        <v>722</v>
      </c>
      <c r="AD16" s="90">
        <v>26</v>
      </c>
      <c r="AE16" s="90">
        <v>0</v>
      </c>
      <c r="AF16" s="85">
        <f t="shared" si="11"/>
        <v>26</v>
      </c>
      <c r="AG16" s="85">
        <f t="shared" si="12"/>
        <v>24797</v>
      </c>
      <c r="AH16" s="90">
        <v>969</v>
      </c>
      <c r="AI16" s="90">
        <v>19555</v>
      </c>
      <c r="AJ16" s="88" t="s">
        <v>116</v>
      </c>
      <c r="AK16" s="14" t="s">
        <v>45</v>
      </c>
    </row>
    <row r="17" spans="1:37" s="5" customFormat="1" ht="39.65" customHeight="1" x14ac:dyDescent="0.25">
      <c r="A17" s="31" t="s">
        <v>17</v>
      </c>
      <c r="B17" s="85">
        <f t="shared" si="0"/>
        <v>14272</v>
      </c>
      <c r="C17" s="89">
        <v>163</v>
      </c>
      <c r="D17" s="90">
        <v>12</v>
      </c>
      <c r="E17" s="85">
        <f t="shared" si="1"/>
        <v>175</v>
      </c>
      <c r="F17" s="90">
        <v>447</v>
      </c>
      <c r="G17" s="90">
        <v>4</v>
      </c>
      <c r="H17" s="85">
        <f t="shared" si="2"/>
        <v>451</v>
      </c>
      <c r="I17" s="90">
        <v>0</v>
      </c>
      <c r="J17" s="85">
        <f t="shared" si="3"/>
        <v>626</v>
      </c>
      <c r="K17" s="89">
        <v>13</v>
      </c>
      <c r="L17" s="90">
        <v>0</v>
      </c>
      <c r="M17" s="85">
        <f t="shared" si="4"/>
        <v>13</v>
      </c>
      <c r="N17" s="90">
        <v>64</v>
      </c>
      <c r="O17" s="90">
        <v>0</v>
      </c>
      <c r="P17" s="85">
        <f t="shared" si="5"/>
        <v>64</v>
      </c>
      <c r="Q17" s="85">
        <f t="shared" si="6"/>
        <v>77</v>
      </c>
      <c r="R17" s="55" t="s">
        <v>46</v>
      </c>
      <c r="S17" s="15" t="s">
        <v>17</v>
      </c>
      <c r="T17" s="91">
        <v>2799</v>
      </c>
      <c r="U17" s="90">
        <v>0</v>
      </c>
      <c r="V17" s="85">
        <f t="shared" si="7"/>
        <v>2799</v>
      </c>
      <c r="W17" s="90">
        <v>2927</v>
      </c>
      <c r="X17" s="90">
        <v>0</v>
      </c>
      <c r="Y17" s="85">
        <f t="shared" si="8"/>
        <v>2927</v>
      </c>
      <c r="Z17" s="85">
        <f t="shared" si="9"/>
        <v>5726</v>
      </c>
      <c r="AA17" s="90">
        <v>191</v>
      </c>
      <c r="AB17" s="90">
        <v>11</v>
      </c>
      <c r="AC17" s="85">
        <f t="shared" si="10"/>
        <v>202</v>
      </c>
      <c r="AD17" s="90">
        <v>39</v>
      </c>
      <c r="AE17" s="90">
        <v>0</v>
      </c>
      <c r="AF17" s="85">
        <f t="shared" si="11"/>
        <v>39</v>
      </c>
      <c r="AG17" s="85">
        <f t="shared" si="12"/>
        <v>6670</v>
      </c>
      <c r="AH17" s="90">
        <v>258</v>
      </c>
      <c r="AI17" s="90">
        <v>7344</v>
      </c>
      <c r="AJ17" s="88" t="s">
        <v>116</v>
      </c>
      <c r="AK17" s="14" t="s">
        <v>46</v>
      </c>
    </row>
    <row r="18" spans="1:37" s="5" customFormat="1" ht="39.65" customHeight="1" x14ac:dyDescent="0.25">
      <c r="A18" s="31" t="s">
        <v>18</v>
      </c>
      <c r="B18" s="85">
        <f t="shared" si="0"/>
        <v>13261</v>
      </c>
      <c r="C18" s="89">
        <v>204</v>
      </c>
      <c r="D18" s="90">
        <v>128</v>
      </c>
      <c r="E18" s="85">
        <f t="shared" si="1"/>
        <v>332</v>
      </c>
      <c r="F18" s="90">
        <v>349</v>
      </c>
      <c r="G18" s="90">
        <v>7</v>
      </c>
      <c r="H18" s="85">
        <f t="shared" si="2"/>
        <v>356</v>
      </c>
      <c r="I18" s="90">
        <v>30</v>
      </c>
      <c r="J18" s="85">
        <f t="shared" si="3"/>
        <v>718</v>
      </c>
      <c r="K18" s="89">
        <v>1</v>
      </c>
      <c r="L18" s="90">
        <v>43</v>
      </c>
      <c r="M18" s="85">
        <f t="shared" si="4"/>
        <v>44</v>
      </c>
      <c r="N18" s="90">
        <v>26</v>
      </c>
      <c r="O18" s="90">
        <v>3</v>
      </c>
      <c r="P18" s="85">
        <f t="shared" si="5"/>
        <v>29</v>
      </c>
      <c r="Q18" s="85">
        <f t="shared" si="6"/>
        <v>73</v>
      </c>
      <c r="R18" s="55" t="s">
        <v>47</v>
      </c>
      <c r="S18" s="15" t="s">
        <v>18</v>
      </c>
      <c r="T18" s="91">
        <v>2175</v>
      </c>
      <c r="U18" s="90">
        <v>3</v>
      </c>
      <c r="V18" s="85">
        <f t="shared" si="7"/>
        <v>2178</v>
      </c>
      <c r="W18" s="90">
        <v>2477</v>
      </c>
      <c r="X18" s="90">
        <v>16</v>
      </c>
      <c r="Y18" s="85">
        <f t="shared" si="8"/>
        <v>2493</v>
      </c>
      <c r="Z18" s="85">
        <f t="shared" si="9"/>
        <v>4671</v>
      </c>
      <c r="AA18" s="90">
        <v>179</v>
      </c>
      <c r="AB18" s="90">
        <v>46</v>
      </c>
      <c r="AC18" s="85">
        <f t="shared" si="10"/>
        <v>225</v>
      </c>
      <c r="AD18" s="90">
        <v>79</v>
      </c>
      <c r="AE18" s="90">
        <v>0</v>
      </c>
      <c r="AF18" s="85">
        <f t="shared" si="11"/>
        <v>79</v>
      </c>
      <c r="AG18" s="85">
        <f t="shared" si="12"/>
        <v>5766</v>
      </c>
      <c r="AH18" s="90">
        <v>206</v>
      </c>
      <c r="AI18" s="90">
        <v>7289</v>
      </c>
      <c r="AJ18" s="88" t="s">
        <v>116</v>
      </c>
      <c r="AK18" s="14" t="s">
        <v>47</v>
      </c>
    </row>
    <row r="19" spans="1:37" s="5" customFormat="1" ht="39.65" customHeight="1" x14ac:dyDescent="0.25">
      <c r="A19" s="31" t="s">
        <v>67</v>
      </c>
      <c r="B19" s="85">
        <f t="shared" si="0"/>
        <v>44285</v>
      </c>
      <c r="C19" s="89">
        <v>989</v>
      </c>
      <c r="D19" s="90">
        <v>701</v>
      </c>
      <c r="E19" s="85">
        <f t="shared" si="1"/>
        <v>1690</v>
      </c>
      <c r="F19" s="90">
        <v>1502</v>
      </c>
      <c r="G19" s="90">
        <v>27</v>
      </c>
      <c r="H19" s="85">
        <f t="shared" si="2"/>
        <v>1529</v>
      </c>
      <c r="I19" s="90">
        <v>122</v>
      </c>
      <c r="J19" s="85">
        <f t="shared" si="3"/>
        <v>3341</v>
      </c>
      <c r="K19" s="89">
        <v>11</v>
      </c>
      <c r="L19" s="90">
        <v>58</v>
      </c>
      <c r="M19" s="85">
        <f t="shared" si="4"/>
        <v>69</v>
      </c>
      <c r="N19" s="90">
        <v>79</v>
      </c>
      <c r="O19" s="90">
        <v>15</v>
      </c>
      <c r="P19" s="85">
        <f t="shared" si="5"/>
        <v>94</v>
      </c>
      <c r="Q19" s="85">
        <f t="shared" si="6"/>
        <v>163</v>
      </c>
      <c r="R19" s="55" t="s">
        <v>68</v>
      </c>
      <c r="S19" s="15" t="s">
        <v>67</v>
      </c>
      <c r="T19" s="91">
        <v>10377</v>
      </c>
      <c r="U19" s="90">
        <v>2</v>
      </c>
      <c r="V19" s="85">
        <f t="shared" si="7"/>
        <v>10379</v>
      </c>
      <c r="W19" s="90">
        <v>8057</v>
      </c>
      <c r="X19" s="90">
        <v>1</v>
      </c>
      <c r="Y19" s="85">
        <f t="shared" si="8"/>
        <v>8058</v>
      </c>
      <c r="Z19" s="85">
        <f t="shared" si="9"/>
        <v>18437</v>
      </c>
      <c r="AA19" s="90">
        <v>461</v>
      </c>
      <c r="AB19" s="90">
        <v>218</v>
      </c>
      <c r="AC19" s="85">
        <f t="shared" si="10"/>
        <v>679</v>
      </c>
      <c r="AD19" s="90">
        <v>170</v>
      </c>
      <c r="AE19" s="90">
        <v>7</v>
      </c>
      <c r="AF19" s="85">
        <f t="shared" si="11"/>
        <v>177</v>
      </c>
      <c r="AG19" s="85">
        <f t="shared" si="12"/>
        <v>22797</v>
      </c>
      <c r="AH19" s="90">
        <v>839</v>
      </c>
      <c r="AI19" s="90">
        <v>20649</v>
      </c>
      <c r="AJ19" s="88" t="s">
        <v>116</v>
      </c>
      <c r="AK19" s="14" t="s">
        <v>68</v>
      </c>
    </row>
    <row r="20" spans="1:37" s="5" customFormat="1" ht="39.65" customHeight="1" x14ac:dyDescent="0.25">
      <c r="A20" s="31" t="s">
        <v>60</v>
      </c>
      <c r="B20" s="85">
        <f t="shared" si="0"/>
        <v>40719</v>
      </c>
      <c r="C20" s="89">
        <v>464</v>
      </c>
      <c r="D20" s="90">
        <v>227</v>
      </c>
      <c r="E20" s="85">
        <f t="shared" si="1"/>
        <v>691</v>
      </c>
      <c r="F20" s="90">
        <v>1101</v>
      </c>
      <c r="G20" s="90">
        <v>28</v>
      </c>
      <c r="H20" s="85">
        <f t="shared" si="2"/>
        <v>1129</v>
      </c>
      <c r="I20" s="90">
        <v>13</v>
      </c>
      <c r="J20" s="85">
        <f t="shared" si="3"/>
        <v>1833</v>
      </c>
      <c r="K20" s="89">
        <v>8</v>
      </c>
      <c r="L20" s="90">
        <v>57</v>
      </c>
      <c r="M20" s="85">
        <f t="shared" si="4"/>
        <v>65</v>
      </c>
      <c r="N20" s="90">
        <v>57</v>
      </c>
      <c r="O20" s="90">
        <v>12</v>
      </c>
      <c r="P20" s="85">
        <f t="shared" si="5"/>
        <v>69</v>
      </c>
      <c r="Q20" s="85">
        <f t="shared" si="6"/>
        <v>134</v>
      </c>
      <c r="R20" s="55" t="s">
        <v>62</v>
      </c>
      <c r="S20" s="15" t="s">
        <v>60</v>
      </c>
      <c r="T20" s="91">
        <v>6569</v>
      </c>
      <c r="U20" s="90">
        <v>13</v>
      </c>
      <c r="V20" s="85">
        <f t="shared" si="7"/>
        <v>6582</v>
      </c>
      <c r="W20" s="90">
        <v>8051</v>
      </c>
      <c r="X20" s="90">
        <v>30</v>
      </c>
      <c r="Y20" s="85">
        <f t="shared" si="8"/>
        <v>8081</v>
      </c>
      <c r="Z20" s="85">
        <f t="shared" si="9"/>
        <v>14663</v>
      </c>
      <c r="AA20" s="90">
        <v>437</v>
      </c>
      <c r="AB20" s="90">
        <v>58</v>
      </c>
      <c r="AC20" s="85">
        <f t="shared" si="10"/>
        <v>495</v>
      </c>
      <c r="AD20" s="90">
        <v>139</v>
      </c>
      <c r="AE20" s="90">
        <v>0</v>
      </c>
      <c r="AF20" s="85">
        <f t="shared" si="11"/>
        <v>139</v>
      </c>
      <c r="AG20" s="85">
        <f t="shared" si="12"/>
        <v>17264</v>
      </c>
      <c r="AH20" s="90">
        <v>678</v>
      </c>
      <c r="AI20" s="90">
        <v>22777</v>
      </c>
      <c r="AJ20" s="88" t="s">
        <v>116</v>
      </c>
      <c r="AK20" s="14" t="s">
        <v>62</v>
      </c>
    </row>
    <row r="21" spans="1:37" s="5" customFormat="1" ht="39.65" customHeight="1" x14ac:dyDescent="0.25">
      <c r="A21" s="31" t="s">
        <v>61</v>
      </c>
      <c r="B21" s="85">
        <f t="shared" si="0"/>
        <v>81734</v>
      </c>
      <c r="C21" s="89">
        <v>1701</v>
      </c>
      <c r="D21" s="90">
        <v>1441</v>
      </c>
      <c r="E21" s="85">
        <f t="shared" si="1"/>
        <v>3142</v>
      </c>
      <c r="F21" s="90">
        <v>2909</v>
      </c>
      <c r="G21" s="90">
        <v>71</v>
      </c>
      <c r="H21" s="85">
        <f t="shared" si="2"/>
        <v>2980</v>
      </c>
      <c r="I21" s="90">
        <v>144</v>
      </c>
      <c r="J21" s="85">
        <f t="shared" si="3"/>
        <v>6266</v>
      </c>
      <c r="K21" s="89">
        <v>7</v>
      </c>
      <c r="L21" s="90">
        <v>51</v>
      </c>
      <c r="M21" s="85">
        <f t="shared" si="4"/>
        <v>58</v>
      </c>
      <c r="N21" s="90">
        <v>127</v>
      </c>
      <c r="O21" s="90">
        <v>45</v>
      </c>
      <c r="P21" s="85">
        <f t="shared" si="5"/>
        <v>172</v>
      </c>
      <c r="Q21" s="85">
        <f t="shared" si="6"/>
        <v>230</v>
      </c>
      <c r="R21" s="55" t="s">
        <v>63</v>
      </c>
      <c r="S21" s="15" t="s">
        <v>61</v>
      </c>
      <c r="T21" s="91">
        <v>17009</v>
      </c>
      <c r="U21" s="90">
        <v>12</v>
      </c>
      <c r="V21" s="85">
        <f t="shared" si="7"/>
        <v>17021</v>
      </c>
      <c r="W21" s="90">
        <v>16122</v>
      </c>
      <c r="X21" s="90">
        <v>36</v>
      </c>
      <c r="Y21" s="85">
        <f t="shared" si="8"/>
        <v>16158</v>
      </c>
      <c r="Z21" s="85">
        <f t="shared" si="9"/>
        <v>33179</v>
      </c>
      <c r="AA21" s="90">
        <v>955</v>
      </c>
      <c r="AB21" s="90">
        <v>183</v>
      </c>
      <c r="AC21" s="85">
        <f t="shared" si="10"/>
        <v>1138</v>
      </c>
      <c r="AD21" s="90">
        <v>204</v>
      </c>
      <c r="AE21" s="90">
        <v>0</v>
      </c>
      <c r="AF21" s="85">
        <f t="shared" si="11"/>
        <v>204</v>
      </c>
      <c r="AG21" s="85">
        <f t="shared" si="12"/>
        <v>41017</v>
      </c>
      <c r="AH21" s="90">
        <v>1420</v>
      </c>
      <c r="AI21" s="90">
        <v>39297</v>
      </c>
      <c r="AJ21" s="88" t="s">
        <v>116</v>
      </c>
      <c r="AK21" s="14" t="s">
        <v>63</v>
      </c>
    </row>
    <row r="22" spans="1:37" s="5" customFormat="1" ht="39.65" customHeight="1" x14ac:dyDescent="0.25">
      <c r="A22" s="31" t="s">
        <v>25</v>
      </c>
      <c r="B22" s="85">
        <f t="shared" si="0"/>
        <v>5610</v>
      </c>
      <c r="C22" s="89">
        <v>288</v>
      </c>
      <c r="D22" s="90">
        <v>120</v>
      </c>
      <c r="E22" s="85">
        <f t="shared" si="1"/>
        <v>408</v>
      </c>
      <c r="F22" s="90">
        <v>362</v>
      </c>
      <c r="G22" s="90">
        <v>1</v>
      </c>
      <c r="H22" s="85">
        <f t="shared" si="2"/>
        <v>363</v>
      </c>
      <c r="I22" s="90">
        <v>22</v>
      </c>
      <c r="J22" s="85">
        <f t="shared" si="3"/>
        <v>793</v>
      </c>
      <c r="K22" s="89">
        <v>1</v>
      </c>
      <c r="L22" s="90">
        <v>0</v>
      </c>
      <c r="M22" s="85">
        <f t="shared" si="4"/>
        <v>1</v>
      </c>
      <c r="N22" s="90">
        <v>13</v>
      </c>
      <c r="O22" s="90">
        <v>0</v>
      </c>
      <c r="P22" s="85">
        <f t="shared" si="5"/>
        <v>13</v>
      </c>
      <c r="Q22" s="85">
        <f t="shared" si="6"/>
        <v>14</v>
      </c>
      <c r="R22" s="55" t="s">
        <v>49</v>
      </c>
      <c r="S22" s="15" t="s">
        <v>25</v>
      </c>
      <c r="T22" s="91">
        <v>1234</v>
      </c>
      <c r="U22" s="90">
        <v>0</v>
      </c>
      <c r="V22" s="85">
        <f t="shared" si="7"/>
        <v>1234</v>
      </c>
      <c r="W22" s="90">
        <v>1076</v>
      </c>
      <c r="X22" s="90">
        <v>0</v>
      </c>
      <c r="Y22" s="85">
        <f t="shared" si="8"/>
        <v>1076</v>
      </c>
      <c r="Z22" s="85">
        <f t="shared" si="9"/>
        <v>2310</v>
      </c>
      <c r="AA22" s="90">
        <v>102</v>
      </c>
      <c r="AB22" s="90">
        <v>39</v>
      </c>
      <c r="AC22" s="85">
        <f t="shared" si="10"/>
        <v>141</v>
      </c>
      <c r="AD22" s="90">
        <v>8</v>
      </c>
      <c r="AE22" s="90">
        <v>14</v>
      </c>
      <c r="AF22" s="85">
        <f t="shared" si="11"/>
        <v>22</v>
      </c>
      <c r="AG22" s="85">
        <f t="shared" si="12"/>
        <v>3280</v>
      </c>
      <c r="AH22" s="90">
        <v>101</v>
      </c>
      <c r="AI22" s="90">
        <v>2229</v>
      </c>
      <c r="AJ22" s="88" t="s">
        <v>116</v>
      </c>
      <c r="AK22" s="14" t="s">
        <v>49</v>
      </c>
    </row>
    <row r="23" spans="1:37" s="5" customFormat="1" ht="39.65" customHeight="1" x14ac:dyDescent="0.25">
      <c r="A23" s="31" t="s">
        <v>27</v>
      </c>
      <c r="B23" s="85">
        <f t="shared" si="0"/>
        <v>20555</v>
      </c>
      <c r="C23" s="89">
        <v>392</v>
      </c>
      <c r="D23" s="90">
        <v>164</v>
      </c>
      <c r="E23" s="85">
        <f t="shared" si="1"/>
        <v>556</v>
      </c>
      <c r="F23" s="90">
        <v>666</v>
      </c>
      <c r="G23" s="90">
        <v>8</v>
      </c>
      <c r="H23" s="85">
        <f t="shared" si="2"/>
        <v>674</v>
      </c>
      <c r="I23" s="90">
        <v>9</v>
      </c>
      <c r="J23" s="85">
        <f t="shared" si="3"/>
        <v>1239</v>
      </c>
      <c r="K23" s="89">
        <v>0</v>
      </c>
      <c r="L23" s="90">
        <v>0</v>
      </c>
      <c r="M23" s="85">
        <f t="shared" si="4"/>
        <v>0</v>
      </c>
      <c r="N23" s="90">
        <v>14</v>
      </c>
      <c r="O23" s="90">
        <v>0</v>
      </c>
      <c r="P23" s="85">
        <f t="shared" si="5"/>
        <v>14</v>
      </c>
      <c r="Q23" s="85">
        <f t="shared" si="6"/>
        <v>14</v>
      </c>
      <c r="R23" s="55" t="s">
        <v>51</v>
      </c>
      <c r="S23" s="15" t="s">
        <v>27</v>
      </c>
      <c r="T23" s="91">
        <v>5680</v>
      </c>
      <c r="U23" s="90">
        <v>0</v>
      </c>
      <c r="V23" s="85">
        <f t="shared" si="7"/>
        <v>5680</v>
      </c>
      <c r="W23" s="90">
        <v>4475</v>
      </c>
      <c r="X23" s="90">
        <v>22</v>
      </c>
      <c r="Y23" s="85">
        <f t="shared" si="8"/>
        <v>4497</v>
      </c>
      <c r="Z23" s="85">
        <f t="shared" si="9"/>
        <v>10177</v>
      </c>
      <c r="AA23" s="90">
        <v>210</v>
      </c>
      <c r="AB23" s="90">
        <v>83</v>
      </c>
      <c r="AC23" s="85">
        <f t="shared" si="10"/>
        <v>293</v>
      </c>
      <c r="AD23" s="90">
        <v>10</v>
      </c>
      <c r="AE23" s="90">
        <v>4</v>
      </c>
      <c r="AF23" s="85">
        <f t="shared" si="11"/>
        <v>14</v>
      </c>
      <c r="AG23" s="85">
        <f t="shared" si="12"/>
        <v>11737</v>
      </c>
      <c r="AH23" s="90">
        <v>394</v>
      </c>
      <c r="AI23" s="90">
        <v>8424</v>
      </c>
      <c r="AJ23" s="88" t="s">
        <v>116</v>
      </c>
      <c r="AK23" s="14" t="s">
        <v>51</v>
      </c>
    </row>
    <row r="24" spans="1:37" s="5" customFormat="1" ht="39.65" customHeight="1" x14ac:dyDescent="0.25">
      <c r="A24" s="31" t="s">
        <v>28</v>
      </c>
      <c r="B24" s="85">
        <f t="shared" si="0"/>
        <v>37659</v>
      </c>
      <c r="C24" s="89">
        <v>996</v>
      </c>
      <c r="D24" s="90">
        <v>801</v>
      </c>
      <c r="E24" s="85">
        <f t="shared" si="1"/>
        <v>1797</v>
      </c>
      <c r="F24" s="90">
        <v>1846</v>
      </c>
      <c r="G24" s="90">
        <v>33</v>
      </c>
      <c r="H24" s="85">
        <f t="shared" si="2"/>
        <v>1879</v>
      </c>
      <c r="I24" s="90">
        <v>143</v>
      </c>
      <c r="J24" s="85">
        <f t="shared" si="3"/>
        <v>3819</v>
      </c>
      <c r="K24" s="89">
        <v>6</v>
      </c>
      <c r="L24" s="90">
        <v>27</v>
      </c>
      <c r="M24" s="85">
        <f t="shared" si="4"/>
        <v>33</v>
      </c>
      <c r="N24" s="90">
        <v>42</v>
      </c>
      <c r="O24" s="90">
        <v>17</v>
      </c>
      <c r="P24" s="85">
        <f t="shared" si="5"/>
        <v>59</v>
      </c>
      <c r="Q24" s="85">
        <f t="shared" si="6"/>
        <v>92</v>
      </c>
      <c r="R24" s="55" t="s">
        <v>52</v>
      </c>
      <c r="S24" s="15" t="s">
        <v>28</v>
      </c>
      <c r="T24" s="91">
        <v>8936</v>
      </c>
      <c r="U24" s="90">
        <v>0</v>
      </c>
      <c r="V24" s="85">
        <f t="shared" si="7"/>
        <v>8936</v>
      </c>
      <c r="W24" s="90">
        <v>7423</v>
      </c>
      <c r="X24" s="90">
        <v>18</v>
      </c>
      <c r="Y24" s="85">
        <f t="shared" si="8"/>
        <v>7441</v>
      </c>
      <c r="Z24" s="85">
        <f t="shared" si="9"/>
        <v>16377</v>
      </c>
      <c r="AA24" s="90">
        <v>465</v>
      </c>
      <c r="AB24" s="90">
        <v>61</v>
      </c>
      <c r="AC24" s="85">
        <f t="shared" si="10"/>
        <v>526</v>
      </c>
      <c r="AD24" s="90">
        <v>68</v>
      </c>
      <c r="AE24" s="90">
        <v>0</v>
      </c>
      <c r="AF24" s="85">
        <f t="shared" si="11"/>
        <v>68</v>
      </c>
      <c r="AG24" s="85">
        <f t="shared" si="12"/>
        <v>20882</v>
      </c>
      <c r="AH24" s="90">
        <v>835</v>
      </c>
      <c r="AI24" s="90">
        <v>15942</v>
      </c>
      <c r="AJ24" s="88" t="s">
        <v>116</v>
      </c>
      <c r="AK24" s="14" t="s">
        <v>52</v>
      </c>
    </row>
    <row r="25" spans="1:37" s="5" customFormat="1" ht="39.65" customHeight="1" x14ac:dyDescent="0.25">
      <c r="A25" s="31" t="s">
        <v>29</v>
      </c>
      <c r="B25" s="85">
        <f t="shared" si="0"/>
        <v>7254</v>
      </c>
      <c r="C25" s="89">
        <v>62</v>
      </c>
      <c r="D25" s="90">
        <v>65</v>
      </c>
      <c r="E25" s="85">
        <f t="shared" si="1"/>
        <v>127</v>
      </c>
      <c r="F25" s="90">
        <v>179</v>
      </c>
      <c r="G25" s="90">
        <v>3</v>
      </c>
      <c r="H25" s="85">
        <f t="shared" si="2"/>
        <v>182</v>
      </c>
      <c r="I25" s="90">
        <v>10</v>
      </c>
      <c r="J25" s="85">
        <f t="shared" si="3"/>
        <v>319</v>
      </c>
      <c r="K25" s="89">
        <v>0</v>
      </c>
      <c r="L25" s="90">
        <v>0</v>
      </c>
      <c r="M25" s="85">
        <f t="shared" si="4"/>
        <v>0</v>
      </c>
      <c r="N25" s="90">
        <v>4</v>
      </c>
      <c r="O25" s="90">
        <v>0</v>
      </c>
      <c r="P25" s="85">
        <f t="shared" si="5"/>
        <v>4</v>
      </c>
      <c r="Q25" s="85">
        <f t="shared" si="6"/>
        <v>4</v>
      </c>
      <c r="R25" s="55" t="s">
        <v>53</v>
      </c>
      <c r="S25" s="15" t="s">
        <v>29</v>
      </c>
      <c r="T25" s="91">
        <v>2208</v>
      </c>
      <c r="U25" s="90">
        <v>0</v>
      </c>
      <c r="V25" s="85">
        <f t="shared" si="7"/>
        <v>2208</v>
      </c>
      <c r="W25" s="90">
        <v>1801</v>
      </c>
      <c r="X25" s="90">
        <v>0</v>
      </c>
      <c r="Y25" s="85">
        <f t="shared" si="8"/>
        <v>1801</v>
      </c>
      <c r="Z25" s="85">
        <f t="shared" si="9"/>
        <v>4009</v>
      </c>
      <c r="AA25" s="90">
        <v>39</v>
      </c>
      <c r="AB25" s="90">
        <v>5</v>
      </c>
      <c r="AC25" s="85">
        <f t="shared" si="10"/>
        <v>44</v>
      </c>
      <c r="AD25" s="90">
        <v>7</v>
      </c>
      <c r="AE25" s="90">
        <v>0</v>
      </c>
      <c r="AF25" s="85">
        <f t="shared" si="11"/>
        <v>7</v>
      </c>
      <c r="AG25" s="85">
        <f t="shared" si="12"/>
        <v>4383</v>
      </c>
      <c r="AH25" s="90">
        <v>109</v>
      </c>
      <c r="AI25" s="90">
        <v>2762</v>
      </c>
      <c r="AJ25" s="88" t="s">
        <v>116</v>
      </c>
      <c r="AK25" s="14" t="s">
        <v>53</v>
      </c>
    </row>
    <row r="26" spans="1:37" s="5" customFormat="1" ht="39.65" customHeight="1" x14ac:dyDescent="0.25">
      <c r="A26" s="31" t="s">
        <v>30</v>
      </c>
      <c r="B26" s="85">
        <f t="shared" si="0"/>
        <v>13739</v>
      </c>
      <c r="C26" s="89">
        <v>273</v>
      </c>
      <c r="D26" s="90">
        <v>366</v>
      </c>
      <c r="E26" s="85">
        <f t="shared" si="1"/>
        <v>639</v>
      </c>
      <c r="F26" s="90">
        <v>653</v>
      </c>
      <c r="G26" s="90">
        <v>22</v>
      </c>
      <c r="H26" s="85">
        <f t="shared" si="2"/>
        <v>675</v>
      </c>
      <c r="I26" s="90">
        <v>115</v>
      </c>
      <c r="J26" s="85">
        <f t="shared" si="3"/>
        <v>1429</v>
      </c>
      <c r="K26" s="89">
        <v>0</v>
      </c>
      <c r="L26" s="90">
        <v>0</v>
      </c>
      <c r="M26" s="85">
        <f t="shared" si="4"/>
        <v>0</v>
      </c>
      <c r="N26" s="90">
        <v>10</v>
      </c>
      <c r="O26" s="90">
        <v>0</v>
      </c>
      <c r="P26" s="85">
        <f t="shared" si="5"/>
        <v>10</v>
      </c>
      <c r="Q26" s="85">
        <f t="shared" si="6"/>
        <v>10</v>
      </c>
      <c r="R26" s="55" t="s">
        <v>54</v>
      </c>
      <c r="S26" s="15" t="s">
        <v>30</v>
      </c>
      <c r="T26" s="91">
        <v>3382</v>
      </c>
      <c r="U26" s="90">
        <v>2</v>
      </c>
      <c r="V26" s="85">
        <f t="shared" si="7"/>
        <v>3384</v>
      </c>
      <c r="W26" s="90">
        <v>2601</v>
      </c>
      <c r="X26" s="90">
        <v>59</v>
      </c>
      <c r="Y26" s="85">
        <f t="shared" si="8"/>
        <v>2660</v>
      </c>
      <c r="Z26" s="85">
        <f t="shared" si="9"/>
        <v>6044</v>
      </c>
      <c r="AA26" s="90">
        <v>323</v>
      </c>
      <c r="AB26" s="90">
        <v>504</v>
      </c>
      <c r="AC26" s="85">
        <f t="shared" si="10"/>
        <v>827</v>
      </c>
      <c r="AD26" s="90">
        <v>46</v>
      </c>
      <c r="AE26" s="90">
        <v>0</v>
      </c>
      <c r="AF26" s="85">
        <f t="shared" si="11"/>
        <v>46</v>
      </c>
      <c r="AG26" s="85">
        <f t="shared" si="12"/>
        <v>8356</v>
      </c>
      <c r="AH26" s="90">
        <v>214</v>
      </c>
      <c r="AI26" s="90">
        <v>5169</v>
      </c>
      <c r="AJ26" s="88" t="s">
        <v>116</v>
      </c>
      <c r="AK26" s="14" t="s">
        <v>54</v>
      </c>
    </row>
    <row r="27" spans="1:37" s="5" customFormat="1" ht="39.65" customHeight="1" x14ac:dyDescent="0.25">
      <c r="A27" s="31" t="s">
        <v>21</v>
      </c>
      <c r="B27" s="85">
        <f t="shared" si="0"/>
        <v>15620</v>
      </c>
      <c r="C27" s="89">
        <v>302</v>
      </c>
      <c r="D27" s="90">
        <v>106</v>
      </c>
      <c r="E27" s="85">
        <f t="shared" si="1"/>
        <v>408</v>
      </c>
      <c r="F27" s="90">
        <v>468</v>
      </c>
      <c r="G27" s="90">
        <v>7</v>
      </c>
      <c r="H27" s="85">
        <f t="shared" si="2"/>
        <v>475</v>
      </c>
      <c r="I27" s="90">
        <v>8</v>
      </c>
      <c r="J27" s="85">
        <f t="shared" si="3"/>
        <v>891</v>
      </c>
      <c r="K27" s="89">
        <v>4</v>
      </c>
      <c r="L27" s="90">
        <v>15</v>
      </c>
      <c r="M27" s="85">
        <f t="shared" si="4"/>
        <v>19</v>
      </c>
      <c r="N27" s="90">
        <v>13</v>
      </c>
      <c r="O27" s="90">
        <v>5</v>
      </c>
      <c r="P27" s="85">
        <f t="shared" si="5"/>
        <v>18</v>
      </c>
      <c r="Q27" s="85">
        <f t="shared" si="6"/>
        <v>37</v>
      </c>
      <c r="R27" s="55" t="s">
        <v>48</v>
      </c>
      <c r="S27" s="15" t="s">
        <v>21</v>
      </c>
      <c r="T27" s="91">
        <v>2886</v>
      </c>
      <c r="U27" s="90">
        <v>1</v>
      </c>
      <c r="V27" s="85">
        <f t="shared" si="7"/>
        <v>2887</v>
      </c>
      <c r="W27" s="90">
        <v>3061</v>
      </c>
      <c r="X27" s="90">
        <v>0</v>
      </c>
      <c r="Y27" s="85">
        <f t="shared" si="8"/>
        <v>3061</v>
      </c>
      <c r="Z27" s="85">
        <f t="shared" si="9"/>
        <v>5948</v>
      </c>
      <c r="AA27" s="90">
        <v>180</v>
      </c>
      <c r="AB27" s="90">
        <v>40</v>
      </c>
      <c r="AC27" s="85">
        <f t="shared" si="10"/>
        <v>220</v>
      </c>
      <c r="AD27" s="90">
        <v>23</v>
      </c>
      <c r="AE27" s="90">
        <v>0</v>
      </c>
      <c r="AF27" s="85">
        <f t="shared" si="11"/>
        <v>23</v>
      </c>
      <c r="AG27" s="85">
        <f t="shared" si="12"/>
        <v>7119</v>
      </c>
      <c r="AH27" s="90">
        <v>276</v>
      </c>
      <c r="AI27" s="90">
        <v>8225</v>
      </c>
      <c r="AJ27" s="88" t="s">
        <v>116</v>
      </c>
      <c r="AK27" s="14" t="s">
        <v>48</v>
      </c>
    </row>
    <row r="28" spans="1:37" s="5" customFormat="1" ht="39.65" customHeight="1" x14ac:dyDescent="0.25">
      <c r="A28" s="31" t="s">
        <v>22</v>
      </c>
      <c r="B28" s="85">
        <f t="shared" si="0"/>
        <v>20121</v>
      </c>
      <c r="C28" s="89">
        <v>372</v>
      </c>
      <c r="D28" s="90">
        <v>159</v>
      </c>
      <c r="E28" s="85">
        <f t="shared" si="1"/>
        <v>531</v>
      </c>
      <c r="F28" s="90">
        <v>666</v>
      </c>
      <c r="G28" s="90">
        <v>18</v>
      </c>
      <c r="H28" s="85">
        <f t="shared" si="2"/>
        <v>684</v>
      </c>
      <c r="I28" s="90">
        <v>14</v>
      </c>
      <c r="J28" s="85">
        <f t="shared" si="3"/>
        <v>1229</v>
      </c>
      <c r="K28" s="89">
        <v>1</v>
      </c>
      <c r="L28" s="90">
        <v>6</v>
      </c>
      <c r="M28" s="85">
        <f t="shared" si="4"/>
        <v>7</v>
      </c>
      <c r="N28" s="90">
        <v>12</v>
      </c>
      <c r="O28" s="90">
        <v>12</v>
      </c>
      <c r="P28" s="85">
        <f t="shared" si="5"/>
        <v>24</v>
      </c>
      <c r="Q28" s="85">
        <f t="shared" si="6"/>
        <v>31</v>
      </c>
      <c r="R28" s="55" t="s">
        <v>55</v>
      </c>
      <c r="S28" s="15" t="s">
        <v>22</v>
      </c>
      <c r="T28" s="91">
        <v>4315</v>
      </c>
      <c r="U28" s="90">
        <v>12</v>
      </c>
      <c r="V28" s="85">
        <f t="shared" si="7"/>
        <v>4327</v>
      </c>
      <c r="W28" s="90">
        <v>3979</v>
      </c>
      <c r="X28" s="90">
        <v>3</v>
      </c>
      <c r="Y28" s="85">
        <f t="shared" si="8"/>
        <v>3982</v>
      </c>
      <c r="Z28" s="85">
        <f t="shared" si="9"/>
        <v>8309</v>
      </c>
      <c r="AA28" s="90">
        <v>150</v>
      </c>
      <c r="AB28" s="90">
        <v>114</v>
      </c>
      <c r="AC28" s="85">
        <f t="shared" si="10"/>
        <v>264</v>
      </c>
      <c r="AD28" s="90">
        <v>43</v>
      </c>
      <c r="AE28" s="90">
        <v>0</v>
      </c>
      <c r="AF28" s="85">
        <f t="shared" si="11"/>
        <v>43</v>
      </c>
      <c r="AG28" s="85">
        <f t="shared" si="12"/>
        <v>9876</v>
      </c>
      <c r="AH28" s="90">
        <v>450</v>
      </c>
      <c r="AI28" s="90">
        <v>9795</v>
      </c>
      <c r="AJ28" s="88" t="s">
        <v>116</v>
      </c>
      <c r="AK28" s="14" t="s">
        <v>55</v>
      </c>
    </row>
    <row r="29" spans="1:37" s="5" customFormat="1" ht="39.65" customHeight="1" x14ac:dyDescent="0.25">
      <c r="A29" s="31" t="s">
        <v>23</v>
      </c>
      <c r="B29" s="85">
        <f t="shared" si="0"/>
        <v>8398</v>
      </c>
      <c r="C29" s="89">
        <v>234</v>
      </c>
      <c r="D29" s="90">
        <v>33</v>
      </c>
      <c r="E29" s="85">
        <f t="shared" si="1"/>
        <v>267</v>
      </c>
      <c r="F29" s="90">
        <v>316</v>
      </c>
      <c r="G29" s="90">
        <v>1</v>
      </c>
      <c r="H29" s="85">
        <f t="shared" si="2"/>
        <v>317</v>
      </c>
      <c r="I29" s="90">
        <v>1</v>
      </c>
      <c r="J29" s="85">
        <f t="shared" si="3"/>
        <v>585</v>
      </c>
      <c r="K29" s="89">
        <v>6</v>
      </c>
      <c r="L29" s="90">
        <v>5</v>
      </c>
      <c r="M29" s="85">
        <f t="shared" si="4"/>
        <v>11</v>
      </c>
      <c r="N29" s="90">
        <v>16</v>
      </c>
      <c r="O29" s="90">
        <v>10</v>
      </c>
      <c r="P29" s="85">
        <f t="shared" si="5"/>
        <v>26</v>
      </c>
      <c r="Q29" s="85">
        <f t="shared" si="6"/>
        <v>37</v>
      </c>
      <c r="R29" s="55" t="s">
        <v>50</v>
      </c>
      <c r="S29" s="15" t="s">
        <v>23</v>
      </c>
      <c r="T29" s="91">
        <v>1567</v>
      </c>
      <c r="U29" s="90">
        <v>5</v>
      </c>
      <c r="V29" s="85">
        <f t="shared" si="7"/>
        <v>1572</v>
      </c>
      <c r="W29" s="90">
        <v>1647</v>
      </c>
      <c r="X29" s="90">
        <v>5</v>
      </c>
      <c r="Y29" s="85">
        <f t="shared" si="8"/>
        <v>1652</v>
      </c>
      <c r="Z29" s="85">
        <f t="shared" si="9"/>
        <v>3224</v>
      </c>
      <c r="AA29" s="90">
        <v>127</v>
      </c>
      <c r="AB29" s="90">
        <v>31</v>
      </c>
      <c r="AC29" s="85">
        <f t="shared" si="10"/>
        <v>158</v>
      </c>
      <c r="AD29" s="90">
        <v>73</v>
      </c>
      <c r="AE29" s="90">
        <v>0</v>
      </c>
      <c r="AF29" s="85">
        <f t="shared" si="11"/>
        <v>73</v>
      </c>
      <c r="AG29" s="85">
        <f t="shared" si="12"/>
        <v>4077</v>
      </c>
      <c r="AH29" s="90">
        <v>170</v>
      </c>
      <c r="AI29" s="90">
        <v>4151</v>
      </c>
      <c r="AJ29" s="88" t="s">
        <v>116</v>
      </c>
      <c r="AK29" s="14" t="s">
        <v>50</v>
      </c>
    </row>
    <row r="30" spans="1:37" s="5" customFormat="1" ht="39.65" customHeight="1" x14ac:dyDescent="0.25">
      <c r="A30" s="31" t="s">
        <v>24</v>
      </c>
      <c r="B30" s="85">
        <f t="shared" si="0"/>
        <v>13906</v>
      </c>
      <c r="C30" s="89">
        <v>198</v>
      </c>
      <c r="D30" s="90">
        <v>223</v>
      </c>
      <c r="E30" s="85">
        <f t="shared" si="1"/>
        <v>421</v>
      </c>
      <c r="F30" s="90">
        <v>417</v>
      </c>
      <c r="G30" s="90">
        <v>17</v>
      </c>
      <c r="H30" s="85">
        <f t="shared" si="2"/>
        <v>434</v>
      </c>
      <c r="I30" s="90">
        <v>20</v>
      </c>
      <c r="J30" s="85">
        <f t="shared" si="3"/>
        <v>875</v>
      </c>
      <c r="K30" s="89">
        <v>4</v>
      </c>
      <c r="L30" s="90">
        <v>0</v>
      </c>
      <c r="M30" s="85">
        <f t="shared" si="4"/>
        <v>4</v>
      </c>
      <c r="N30" s="90">
        <v>8</v>
      </c>
      <c r="O30" s="90">
        <v>0</v>
      </c>
      <c r="P30" s="85">
        <f t="shared" si="5"/>
        <v>8</v>
      </c>
      <c r="Q30" s="85">
        <f t="shared" si="6"/>
        <v>12</v>
      </c>
      <c r="R30" s="55" t="s">
        <v>56</v>
      </c>
      <c r="S30" s="15" t="s">
        <v>24</v>
      </c>
      <c r="T30" s="91">
        <v>3034</v>
      </c>
      <c r="U30" s="90">
        <v>3</v>
      </c>
      <c r="V30" s="85">
        <f t="shared" si="7"/>
        <v>3037</v>
      </c>
      <c r="W30" s="90">
        <v>2677</v>
      </c>
      <c r="X30" s="90">
        <v>3</v>
      </c>
      <c r="Y30" s="85">
        <f t="shared" si="8"/>
        <v>2680</v>
      </c>
      <c r="Z30" s="85">
        <f t="shared" si="9"/>
        <v>5717</v>
      </c>
      <c r="AA30" s="90">
        <v>128</v>
      </c>
      <c r="AB30" s="90">
        <v>14</v>
      </c>
      <c r="AC30" s="85">
        <f t="shared" si="10"/>
        <v>142</v>
      </c>
      <c r="AD30" s="90">
        <v>50</v>
      </c>
      <c r="AE30" s="90">
        <v>1</v>
      </c>
      <c r="AF30" s="85">
        <f t="shared" si="11"/>
        <v>51</v>
      </c>
      <c r="AG30" s="85">
        <f t="shared" si="12"/>
        <v>6797</v>
      </c>
      <c r="AH30" s="90">
        <v>345</v>
      </c>
      <c r="AI30" s="90">
        <v>6764</v>
      </c>
      <c r="AJ30" s="88" t="s">
        <v>116</v>
      </c>
      <c r="AK30" s="14" t="s">
        <v>56</v>
      </c>
    </row>
    <row r="31" spans="1:37" s="5" customFormat="1" ht="39.65" customHeight="1" x14ac:dyDescent="0.25">
      <c r="A31" s="31" t="s">
        <v>26</v>
      </c>
      <c r="B31" s="85">
        <f t="shared" si="0"/>
        <v>8241</v>
      </c>
      <c r="C31" s="89">
        <v>169</v>
      </c>
      <c r="D31" s="90">
        <v>22</v>
      </c>
      <c r="E31" s="85">
        <f t="shared" si="1"/>
        <v>191</v>
      </c>
      <c r="F31" s="90">
        <v>317</v>
      </c>
      <c r="G31" s="90">
        <v>0</v>
      </c>
      <c r="H31" s="85">
        <f t="shared" si="2"/>
        <v>317</v>
      </c>
      <c r="I31" s="90">
        <v>5</v>
      </c>
      <c r="J31" s="85">
        <f t="shared" si="3"/>
        <v>513</v>
      </c>
      <c r="K31" s="89">
        <v>1</v>
      </c>
      <c r="L31" s="90">
        <v>0</v>
      </c>
      <c r="M31" s="85">
        <f t="shared" si="4"/>
        <v>1</v>
      </c>
      <c r="N31" s="90">
        <v>2</v>
      </c>
      <c r="O31" s="90">
        <v>0</v>
      </c>
      <c r="P31" s="85">
        <f t="shared" si="5"/>
        <v>2</v>
      </c>
      <c r="Q31" s="85">
        <f t="shared" si="6"/>
        <v>3</v>
      </c>
      <c r="R31" s="55" t="s">
        <v>59</v>
      </c>
      <c r="S31" s="15" t="s">
        <v>26</v>
      </c>
      <c r="T31" s="91">
        <v>1561</v>
      </c>
      <c r="U31" s="90">
        <v>0</v>
      </c>
      <c r="V31" s="85">
        <f t="shared" si="7"/>
        <v>1561</v>
      </c>
      <c r="W31" s="90">
        <v>1476</v>
      </c>
      <c r="X31" s="90">
        <v>0</v>
      </c>
      <c r="Y31" s="85">
        <f t="shared" si="8"/>
        <v>1476</v>
      </c>
      <c r="Z31" s="85">
        <f t="shared" si="9"/>
        <v>3037</v>
      </c>
      <c r="AA31" s="90">
        <v>76</v>
      </c>
      <c r="AB31" s="90">
        <v>0</v>
      </c>
      <c r="AC31" s="85">
        <f t="shared" si="10"/>
        <v>76</v>
      </c>
      <c r="AD31" s="90">
        <v>31</v>
      </c>
      <c r="AE31" s="90">
        <v>0</v>
      </c>
      <c r="AF31" s="85">
        <f t="shared" si="11"/>
        <v>31</v>
      </c>
      <c r="AG31" s="85">
        <f t="shared" si="12"/>
        <v>3660</v>
      </c>
      <c r="AH31" s="90">
        <v>175</v>
      </c>
      <c r="AI31" s="90">
        <v>4406</v>
      </c>
      <c r="AJ31" s="88" t="s">
        <v>116</v>
      </c>
      <c r="AK31" s="14" t="s">
        <v>59</v>
      </c>
    </row>
    <row r="32" spans="1:37" s="5" customFormat="1" ht="39.65" customHeight="1" x14ac:dyDescent="0.25">
      <c r="A32" s="31" t="s">
        <v>64</v>
      </c>
      <c r="B32" s="85">
        <f t="shared" si="0"/>
        <v>7311</v>
      </c>
      <c r="C32" s="89">
        <v>174</v>
      </c>
      <c r="D32" s="90">
        <v>17</v>
      </c>
      <c r="E32" s="85">
        <f t="shared" si="1"/>
        <v>191</v>
      </c>
      <c r="F32" s="90">
        <v>298</v>
      </c>
      <c r="G32" s="90">
        <v>9</v>
      </c>
      <c r="H32" s="85">
        <f t="shared" si="2"/>
        <v>307</v>
      </c>
      <c r="I32" s="90">
        <v>2</v>
      </c>
      <c r="J32" s="85">
        <f t="shared" si="3"/>
        <v>500</v>
      </c>
      <c r="K32" s="89">
        <v>6</v>
      </c>
      <c r="L32" s="90">
        <v>4</v>
      </c>
      <c r="M32" s="85">
        <f t="shared" si="4"/>
        <v>10</v>
      </c>
      <c r="N32" s="90">
        <v>25</v>
      </c>
      <c r="O32" s="90">
        <v>5</v>
      </c>
      <c r="P32" s="85">
        <f t="shared" si="5"/>
        <v>30</v>
      </c>
      <c r="Q32" s="85">
        <f t="shared" si="6"/>
        <v>40</v>
      </c>
      <c r="R32" s="55" t="s">
        <v>69</v>
      </c>
      <c r="S32" s="15" t="s">
        <v>64</v>
      </c>
      <c r="T32" s="91">
        <v>1246</v>
      </c>
      <c r="U32" s="90">
        <v>4</v>
      </c>
      <c r="V32" s="85">
        <f t="shared" si="7"/>
        <v>1250</v>
      </c>
      <c r="W32" s="90">
        <v>1549</v>
      </c>
      <c r="X32" s="90">
        <v>9</v>
      </c>
      <c r="Y32" s="85">
        <f t="shared" si="8"/>
        <v>1558</v>
      </c>
      <c r="Z32" s="85">
        <f t="shared" si="9"/>
        <v>2808</v>
      </c>
      <c r="AA32" s="90">
        <v>111</v>
      </c>
      <c r="AB32" s="90">
        <v>14</v>
      </c>
      <c r="AC32" s="85">
        <f t="shared" si="10"/>
        <v>125</v>
      </c>
      <c r="AD32" s="90">
        <v>56</v>
      </c>
      <c r="AE32" s="90">
        <v>0</v>
      </c>
      <c r="AF32" s="85">
        <f t="shared" si="11"/>
        <v>56</v>
      </c>
      <c r="AG32" s="85">
        <f t="shared" si="12"/>
        <v>3529</v>
      </c>
      <c r="AH32" s="90">
        <v>114</v>
      </c>
      <c r="AI32" s="90">
        <v>3668</v>
      </c>
      <c r="AJ32" s="88" t="s">
        <v>116</v>
      </c>
      <c r="AK32" s="14" t="s">
        <v>65</v>
      </c>
    </row>
    <row r="33" spans="1:37" s="5" customFormat="1" ht="39.65" customHeight="1" x14ac:dyDescent="0.25">
      <c r="A33" s="31" t="s">
        <v>70</v>
      </c>
      <c r="B33" s="85">
        <f t="shared" si="0"/>
        <v>10060</v>
      </c>
      <c r="C33" s="89">
        <v>197</v>
      </c>
      <c r="D33" s="90">
        <v>16</v>
      </c>
      <c r="E33" s="85">
        <f t="shared" si="1"/>
        <v>213</v>
      </c>
      <c r="F33" s="90">
        <v>315</v>
      </c>
      <c r="G33" s="90">
        <v>2</v>
      </c>
      <c r="H33" s="85">
        <f t="shared" si="2"/>
        <v>317</v>
      </c>
      <c r="I33" s="90">
        <v>0</v>
      </c>
      <c r="J33" s="85">
        <f t="shared" si="3"/>
        <v>530</v>
      </c>
      <c r="K33" s="89">
        <v>0</v>
      </c>
      <c r="L33" s="90">
        <v>0</v>
      </c>
      <c r="M33" s="85">
        <f t="shared" si="4"/>
        <v>0</v>
      </c>
      <c r="N33" s="90">
        <v>11</v>
      </c>
      <c r="O33" s="90">
        <v>0</v>
      </c>
      <c r="P33" s="85">
        <f t="shared" si="5"/>
        <v>11</v>
      </c>
      <c r="Q33" s="85">
        <f t="shared" si="6"/>
        <v>11</v>
      </c>
      <c r="R33" s="55" t="s">
        <v>71</v>
      </c>
      <c r="S33" s="15" t="s">
        <v>70</v>
      </c>
      <c r="T33" s="91">
        <v>1687</v>
      </c>
      <c r="U33" s="90">
        <v>8</v>
      </c>
      <c r="V33" s="85">
        <f t="shared" si="7"/>
        <v>1695</v>
      </c>
      <c r="W33" s="90">
        <v>2016</v>
      </c>
      <c r="X33" s="90">
        <v>4</v>
      </c>
      <c r="Y33" s="85">
        <f t="shared" si="8"/>
        <v>2020</v>
      </c>
      <c r="Z33" s="85">
        <f t="shared" si="9"/>
        <v>3715</v>
      </c>
      <c r="AA33" s="90">
        <v>175</v>
      </c>
      <c r="AB33" s="90">
        <v>13</v>
      </c>
      <c r="AC33" s="85">
        <f t="shared" si="10"/>
        <v>188</v>
      </c>
      <c r="AD33" s="90">
        <v>59</v>
      </c>
      <c r="AE33" s="90">
        <v>0</v>
      </c>
      <c r="AF33" s="85">
        <f t="shared" si="11"/>
        <v>59</v>
      </c>
      <c r="AG33" s="85">
        <f t="shared" si="12"/>
        <v>4503</v>
      </c>
      <c r="AH33" s="90">
        <v>125</v>
      </c>
      <c r="AI33" s="90">
        <v>5432</v>
      </c>
      <c r="AJ33" s="88" t="s">
        <v>116</v>
      </c>
      <c r="AK33" s="14" t="s">
        <v>71</v>
      </c>
    </row>
    <row r="34" spans="1:37" s="5" customFormat="1" ht="39.65" customHeight="1" x14ac:dyDescent="0.25">
      <c r="A34" s="31" t="s">
        <v>72</v>
      </c>
      <c r="B34" s="85">
        <f t="shared" si="0"/>
        <v>13106</v>
      </c>
      <c r="C34" s="89">
        <v>283</v>
      </c>
      <c r="D34" s="90">
        <v>78</v>
      </c>
      <c r="E34" s="85">
        <f t="shared" si="1"/>
        <v>361</v>
      </c>
      <c r="F34" s="90">
        <v>479</v>
      </c>
      <c r="G34" s="90">
        <v>9</v>
      </c>
      <c r="H34" s="85">
        <f t="shared" si="2"/>
        <v>488</v>
      </c>
      <c r="I34" s="90">
        <v>3</v>
      </c>
      <c r="J34" s="85">
        <f t="shared" si="3"/>
        <v>852</v>
      </c>
      <c r="K34" s="89">
        <v>3</v>
      </c>
      <c r="L34" s="90">
        <v>0</v>
      </c>
      <c r="M34" s="85">
        <f t="shared" si="4"/>
        <v>3</v>
      </c>
      <c r="N34" s="90">
        <v>21</v>
      </c>
      <c r="O34" s="90">
        <v>0</v>
      </c>
      <c r="P34" s="85">
        <f t="shared" si="5"/>
        <v>21</v>
      </c>
      <c r="Q34" s="85">
        <f t="shared" si="6"/>
        <v>24</v>
      </c>
      <c r="R34" s="55" t="s">
        <v>73</v>
      </c>
      <c r="S34" s="15" t="s">
        <v>74</v>
      </c>
      <c r="T34" s="91">
        <v>2463</v>
      </c>
      <c r="U34" s="90">
        <v>0</v>
      </c>
      <c r="V34" s="85">
        <f t="shared" si="7"/>
        <v>2463</v>
      </c>
      <c r="W34" s="90">
        <v>2623</v>
      </c>
      <c r="X34" s="90">
        <v>4</v>
      </c>
      <c r="Y34" s="85">
        <f t="shared" si="8"/>
        <v>2627</v>
      </c>
      <c r="Z34" s="85">
        <f t="shared" si="9"/>
        <v>5090</v>
      </c>
      <c r="AA34" s="90">
        <v>193</v>
      </c>
      <c r="AB34" s="90">
        <v>77</v>
      </c>
      <c r="AC34" s="85">
        <f t="shared" si="10"/>
        <v>270</v>
      </c>
      <c r="AD34" s="90">
        <v>105</v>
      </c>
      <c r="AE34" s="90">
        <v>0</v>
      </c>
      <c r="AF34" s="85">
        <f t="shared" si="11"/>
        <v>105</v>
      </c>
      <c r="AG34" s="85">
        <f t="shared" si="12"/>
        <v>6341</v>
      </c>
      <c r="AH34" s="90">
        <v>254</v>
      </c>
      <c r="AI34" s="90">
        <v>6511</v>
      </c>
      <c r="AJ34" s="88" t="s">
        <v>116</v>
      </c>
      <c r="AK34" s="14" t="s">
        <v>73</v>
      </c>
    </row>
    <row r="35" spans="1:37" s="5" customFormat="1" ht="39.65" customHeight="1" x14ac:dyDescent="0.25">
      <c r="A35" s="31" t="s">
        <v>75</v>
      </c>
      <c r="B35" s="85">
        <f t="shared" si="0"/>
        <v>7610</v>
      </c>
      <c r="C35" s="89">
        <v>141</v>
      </c>
      <c r="D35" s="90">
        <v>49</v>
      </c>
      <c r="E35" s="85">
        <f t="shared" si="1"/>
        <v>190</v>
      </c>
      <c r="F35" s="90">
        <v>238</v>
      </c>
      <c r="G35" s="90">
        <v>3</v>
      </c>
      <c r="H35" s="85">
        <f t="shared" si="2"/>
        <v>241</v>
      </c>
      <c r="I35" s="90">
        <v>14</v>
      </c>
      <c r="J35" s="85">
        <f t="shared" si="3"/>
        <v>445</v>
      </c>
      <c r="K35" s="89">
        <v>0</v>
      </c>
      <c r="L35" s="90">
        <v>0</v>
      </c>
      <c r="M35" s="85">
        <f t="shared" si="4"/>
        <v>0</v>
      </c>
      <c r="N35" s="90">
        <v>12</v>
      </c>
      <c r="O35" s="90">
        <v>0</v>
      </c>
      <c r="P35" s="85">
        <f t="shared" si="5"/>
        <v>12</v>
      </c>
      <c r="Q35" s="85">
        <f t="shared" si="6"/>
        <v>12</v>
      </c>
      <c r="R35" s="55" t="s">
        <v>58</v>
      </c>
      <c r="S35" s="15" t="s">
        <v>76</v>
      </c>
      <c r="T35" s="91">
        <v>1166</v>
      </c>
      <c r="U35" s="90">
        <v>0</v>
      </c>
      <c r="V35" s="85">
        <f t="shared" si="7"/>
        <v>1166</v>
      </c>
      <c r="W35" s="90">
        <v>1209</v>
      </c>
      <c r="X35" s="90">
        <v>4</v>
      </c>
      <c r="Y35" s="85">
        <f t="shared" si="8"/>
        <v>1213</v>
      </c>
      <c r="Z35" s="85">
        <f t="shared" si="9"/>
        <v>2379</v>
      </c>
      <c r="AA35" s="90">
        <v>96</v>
      </c>
      <c r="AB35" s="90">
        <v>26</v>
      </c>
      <c r="AC35" s="85">
        <f t="shared" si="10"/>
        <v>122</v>
      </c>
      <c r="AD35" s="90">
        <v>29</v>
      </c>
      <c r="AE35" s="90">
        <v>0</v>
      </c>
      <c r="AF35" s="85">
        <f t="shared" si="11"/>
        <v>29</v>
      </c>
      <c r="AG35" s="85">
        <f t="shared" si="12"/>
        <v>2987</v>
      </c>
      <c r="AH35" s="90">
        <v>104</v>
      </c>
      <c r="AI35" s="90">
        <v>4519</v>
      </c>
      <c r="AJ35" s="88" t="s">
        <v>116</v>
      </c>
      <c r="AK35" s="14" t="s">
        <v>58</v>
      </c>
    </row>
    <row r="36" spans="1:37" s="5" customFormat="1" ht="39.65" customHeight="1" x14ac:dyDescent="0.25">
      <c r="A36" s="31" t="s">
        <v>77</v>
      </c>
      <c r="B36" s="85">
        <f t="shared" si="0"/>
        <v>8995</v>
      </c>
      <c r="C36" s="89">
        <v>199</v>
      </c>
      <c r="D36" s="89">
        <v>52</v>
      </c>
      <c r="E36" s="85">
        <f t="shared" si="1"/>
        <v>251</v>
      </c>
      <c r="F36" s="89">
        <v>253</v>
      </c>
      <c r="G36" s="89">
        <v>8</v>
      </c>
      <c r="H36" s="85">
        <f t="shared" si="2"/>
        <v>261</v>
      </c>
      <c r="I36" s="89">
        <v>4</v>
      </c>
      <c r="J36" s="85">
        <f t="shared" si="3"/>
        <v>516</v>
      </c>
      <c r="K36" s="89">
        <v>1</v>
      </c>
      <c r="L36" s="89">
        <v>0</v>
      </c>
      <c r="M36" s="85">
        <f t="shared" si="4"/>
        <v>1</v>
      </c>
      <c r="N36" s="89">
        <v>6</v>
      </c>
      <c r="O36" s="89">
        <v>0</v>
      </c>
      <c r="P36" s="85">
        <f t="shared" si="5"/>
        <v>6</v>
      </c>
      <c r="Q36" s="85">
        <f t="shared" si="6"/>
        <v>7</v>
      </c>
      <c r="R36" s="55" t="s">
        <v>57</v>
      </c>
      <c r="S36" s="15" t="s">
        <v>31</v>
      </c>
      <c r="T36" s="91">
        <v>1589</v>
      </c>
      <c r="U36" s="89">
        <v>0</v>
      </c>
      <c r="V36" s="85">
        <f t="shared" si="7"/>
        <v>1589</v>
      </c>
      <c r="W36" s="89">
        <v>1502</v>
      </c>
      <c r="X36" s="89">
        <v>0</v>
      </c>
      <c r="Y36" s="85">
        <f t="shared" si="8"/>
        <v>1502</v>
      </c>
      <c r="Z36" s="85">
        <f t="shared" si="9"/>
        <v>3091</v>
      </c>
      <c r="AA36" s="89">
        <v>98</v>
      </c>
      <c r="AB36" s="89">
        <v>1</v>
      </c>
      <c r="AC36" s="85">
        <f t="shared" si="10"/>
        <v>99</v>
      </c>
      <c r="AD36" s="89">
        <v>38</v>
      </c>
      <c r="AE36" s="89">
        <v>0</v>
      </c>
      <c r="AF36" s="85">
        <f t="shared" si="11"/>
        <v>38</v>
      </c>
      <c r="AG36" s="85">
        <f t="shared" si="12"/>
        <v>3751</v>
      </c>
      <c r="AH36" s="89">
        <v>188</v>
      </c>
      <c r="AI36" s="89">
        <v>5056</v>
      </c>
      <c r="AJ36" s="88" t="s">
        <v>116</v>
      </c>
      <c r="AK36" s="14" t="s">
        <v>57</v>
      </c>
    </row>
    <row r="37" spans="1:37" s="4" customFormat="1" ht="39.65" customHeight="1" x14ac:dyDescent="0.25">
      <c r="A37" s="32" t="s">
        <v>80</v>
      </c>
      <c r="B37" s="93">
        <f>AG37+AH37+AI37</f>
        <v>331</v>
      </c>
      <c r="C37" s="94">
        <v>0</v>
      </c>
      <c r="D37" s="94">
        <v>0</v>
      </c>
      <c r="E37" s="93">
        <f t="shared" si="1"/>
        <v>0</v>
      </c>
      <c r="F37" s="94">
        <v>0</v>
      </c>
      <c r="G37" s="94">
        <v>0</v>
      </c>
      <c r="H37" s="93">
        <f t="shared" si="2"/>
        <v>0</v>
      </c>
      <c r="I37" s="94">
        <v>0</v>
      </c>
      <c r="J37" s="93">
        <f t="shared" si="3"/>
        <v>0</v>
      </c>
      <c r="K37" s="94">
        <v>0</v>
      </c>
      <c r="L37" s="94">
        <v>0</v>
      </c>
      <c r="M37" s="93">
        <f t="shared" si="4"/>
        <v>0</v>
      </c>
      <c r="N37" s="94">
        <v>2</v>
      </c>
      <c r="O37" s="94">
        <v>0</v>
      </c>
      <c r="P37" s="93">
        <f t="shared" si="5"/>
        <v>2</v>
      </c>
      <c r="Q37" s="85">
        <f t="shared" si="6"/>
        <v>2</v>
      </c>
      <c r="R37" s="56" t="s">
        <v>81</v>
      </c>
      <c r="S37" s="49" t="s">
        <v>80</v>
      </c>
      <c r="T37" s="94">
        <v>0</v>
      </c>
      <c r="U37" s="94">
        <v>0</v>
      </c>
      <c r="V37" s="93">
        <f t="shared" si="7"/>
        <v>0</v>
      </c>
      <c r="W37" s="94">
        <v>5</v>
      </c>
      <c r="X37" s="94">
        <v>0</v>
      </c>
      <c r="Y37" s="93">
        <f t="shared" si="8"/>
        <v>5</v>
      </c>
      <c r="Z37" s="85">
        <f t="shared" si="9"/>
        <v>5</v>
      </c>
      <c r="AA37" s="94">
        <v>1</v>
      </c>
      <c r="AB37" s="94">
        <v>0</v>
      </c>
      <c r="AC37" s="93">
        <f t="shared" si="10"/>
        <v>1</v>
      </c>
      <c r="AD37" s="94">
        <v>30</v>
      </c>
      <c r="AE37" s="94">
        <v>0</v>
      </c>
      <c r="AF37" s="93">
        <f t="shared" si="11"/>
        <v>30</v>
      </c>
      <c r="AG37" s="93">
        <f t="shared" si="12"/>
        <v>38</v>
      </c>
      <c r="AH37" s="94">
        <v>0</v>
      </c>
      <c r="AI37" s="94">
        <v>293</v>
      </c>
      <c r="AJ37" s="88" t="s">
        <v>116</v>
      </c>
      <c r="AK37" s="14" t="s">
        <v>81</v>
      </c>
    </row>
    <row r="38" spans="1:37" ht="18.75" customHeight="1" x14ac:dyDescent="0.25">
      <c r="A38" s="10" t="s">
        <v>112</v>
      </c>
      <c r="B38" s="50"/>
      <c r="C38" s="51"/>
      <c r="D38" s="12"/>
      <c r="E38" s="26"/>
      <c r="F38" s="17"/>
      <c r="G38" s="17"/>
      <c r="H38" s="17"/>
      <c r="I38" s="17"/>
      <c r="J38" s="26"/>
      <c r="K38" s="17"/>
      <c r="L38" s="17"/>
      <c r="M38" s="26"/>
      <c r="N38" s="17"/>
      <c r="O38" s="22"/>
      <c r="P38" s="17"/>
      <c r="Q38" s="25" t="s">
        <v>111</v>
      </c>
      <c r="R38" s="44"/>
      <c r="S38" s="68" t="s">
        <v>112</v>
      </c>
      <c r="T38" s="70"/>
      <c r="U38" s="17"/>
      <c r="V38" s="26"/>
      <c r="W38" s="17"/>
      <c r="X38" s="17"/>
      <c r="Y38" s="17"/>
      <c r="Z38" s="24"/>
      <c r="AA38" s="17"/>
      <c r="AB38" s="17"/>
      <c r="AC38" s="26"/>
      <c r="AD38" s="17"/>
      <c r="AE38" s="17"/>
      <c r="AF38" s="26"/>
      <c r="AG38" s="26"/>
      <c r="AH38" s="17"/>
      <c r="AI38" s="71"/>
      <c r="AJ38" s="25" t="s">
        <v>111</v>
      </c>
      <c r="AK38" s="8"/>
    </row>
    <row r="39" spans="1:37" ht="18.75" customHeight="1" x14ac:dyDescent="0.25">
      <c r="A39" s="10" t="s">
        <v>113</v>
      </c>
      <c r="B39" s="50"/>
      <c r="C39" s="12"/>
      <c r="D39" s="12"/>
      <c r="E39" s="17"/>
      <c r="F39" s="17"/>
      <c r="S39" s="10" t="s">
        <v>113</v>
      </c>
      <c r="T39" s="53"/>
      <c r="U39" s="54"/>
      <c r="V39" s="54"/>
      <c r="W39" s="17"/>
      <c r="X39" s="17"/>
      <c r="AC39" s="6"/>
      <c r="AG39" s="6"/>
    </row>
    <row r="40" spans="1:37" ht="18.75" customHeight="1" x14ac:dyDescent="0.25">
      <c r="A40" s="3"/>
      <c r="S40" s="3"/>
      <c r="AC40" s="6"/>
      <c r="AG40" s="6"/>
    </row>
    <row r="41" spans="1:37" x14ac:dyDescent="0.25">
      <c r="A41" s="3"/>
      <c r="S41" s="3"/>
      <c r="AC41" s="6"/>
      <c r="AG41" s="6"/>
    </row>
    <row r="42" spans="1:37" x14ac:dyDescent="0.25">
      <c r="AG42" s="6"/>
    </row>
    <row r="44" spans="1:37" ht="25" hidden="1" customHeight="1" x14ac:dyDescent="0.25">
      <c r="A44" s="12" t="s">
        <v>110</v>
      </c>
    </row>
    <row r="45" spans="1:37" ht="25" hidden="1" customHeight="1" x14ac:dyDescent="0.25">
      <c r="A45" s="57" t="s">
        <v>98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S45" s="57" t="s">
        <v>98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</row>
    <row r="46" spans="1:37" ht="25" hidden="1" customHeight="1" x14ac:dyDescent="0.25">
      <c r="A46" s="58" t="s">
        <v>99</v>
      </c>
      <c r="B46" s="64">
        <v>5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S46" s="58" t="s">
        <v>99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4">
        <v>0</v>
      </c>
      <c r="AD46" s="64">
        <v>5</v>
      </c>
      <c r="AE46" s="64">
        <v>0</v>
      </c>
      <c r="AF46" s="64">
        <v>5</v>
      </c>
      <c r="AG46" s="64">
        <v>5</v>
      </c>
      <c r="AH46" s="64">
        <v>0</v>
      </c>
      <c r="AI46" s="64">
        <v>0</v>
      </c>
    </row>
    <row r="47" spans="1:37" ht="25" hidden="1" customHeight="1" x14ac:dyDescent="0.25">
      <c r="A47" s="58" t="s">
        <v>100</v>
      </c>
      <c r="B47" s="64">
        <v>5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S47" s="58" t="s">
        <v>100</v>
      </c>
      <c r="T47" s="64">
        <v>0</v>
      </c>
      <c r="U47" s="64">
        <v>0</v>
      </c>
      <c r="V47" s="64">
        <v>0</v>
      </c>
      <c r="W47" s="64">
        <v>1</v>
      </c>
      <c r="X47" s="64">
        <v>0</v>
      </c>
      <c r="Y47" s="64">
        <v>1</v>
      </c>
      <c r="Z47" s="64">
        <v>1</v>
      </c>
      <c r="AA47" s="64">
        <v>0</v>
      </c>
      <c r="AB47" s="64">
        <v>0</v>
      </c>
      <c r="AC47" s="64">
        <v>0</v>
      </c>
      <c r="AD47" s="64">
        <v>3</v>
      </c>
      <c r="AE47" s="64">
        <v>0</v>
      </c>
      <c r="AF47" s="64">
        <v>3</v>
      </c>
      <c r="AG47" s="64">
        <v>4</v>
      </c>
      <c r="AH47" s="64">
        <v>1</v>
      </c>
      <c r="AI47" s="64">
        <v>0</v>
      </c>
    </row>
    <row r="48" spans="1:37" ht="25" hidden="1" customHeight="1" x14ac:dyDescent="0.25">
      <c r="A48" s="58" t="s">
        <v>101</v>
      </c>
      <c r="B48" s="64">
        <v>6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S48" s="58" t="s">
        <v>101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6</v>
      </c>
      <c r="AE48" s="64">
        <v>0</v>
      </c>
      <c r="AF48" s="64">
        <v>6</v>
      </c>
      <c r="AG48" s="64">
        <v>6</v>
      </c>
      <c r="AH48" s="64">
        <v>0</v>
      </c>
      <c r="AI48" s="64">
        <v>0</v>
      </c>
    </row>
    <row r="49" spans="1:35" ht="25" hidden="1" customHeight="1" x14ac:dyDescent="0.25">
      <c r="A49" s="58" t="s">
        <v>102</v>
      </c>
      <c r="B49" s="64">
        <v>8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S49" s="58" t="s">
        <v>102</v>
      </c>
      <c r="T49" s="64">
        <v>0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8</v>
      </c>
      <c r="AE49" s="64">
        <v>0</v>
      </c>
      <c r="AF49" s="64">
        <v>8</v>
      </c>
      <c r="AG49" s="64">
        <v>8</v>
      </c>
      <c r="AH49" s="64">
        <v>0</v>
      </c>
      <c r="AI49" s="64">
        <v>0</v>
      </c>
    </row>
    <row r="50" spans="1:35" ht="25" hidden="1" customHeight="1" x14ac:dyDescent="0.25">
      <c r="A50" s="58" t="s">
        <v>103</v>
      </c>
      <c r="B50" s="64">
        <v>5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S50" s="58" t="s">
        <v>103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5</v>
      </c>
      <c r="AE50" s="64">
        <v>0</v>
      </c>
      <c r="AF50" s="64">
        <v>5</v>
      </c>
      <c r="AG50" s="64">
        <v>5</v>
      </c>
      <c r="AH50" s="64">
        <v>0</v>
      </c>
      <c r="AI50" s="64">
        <v>0</v>
      </c>
    </row>
    <row r="51" spans="1:35" ht="25" hidden="1" customHeight="1" x14ac:dyDescent="0.25">
      <c r="A51" s="58" t="s">
        <v>104</v>
      </c>
      <c r="B51" s="64">
        <v>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S51" s="58" t="s">
        <v>104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3</v>
      </c>
      <c r="AE51" s="64">
        <v>0</v>
      </c>
      <c r="AF51" s="64">
        <v>3</v>
      </c>
      <c r="AG51" s="64">
        <v>3</v>
      </c>
      <c r="AH51" s="64">
        <v>0</v>
      </c>
      <c r="AI51" s="64">
        <v>0</v>
      </c>
    </row>
    <row r="52" spans="1:35" ht="25" hidden="1" customHeight="1" x14ac:dyDescent="0.25">
      <c r="A52" s="59" t="s">
        <v>105</v>
      </c>
      <c r="B52" s="65">
        <v>290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S52" s="59" t="s">
        <v>105</v>
      </c>
      <c r="T52" s="65">
        <v>0</v>
      </c>
      <c r="U52" s="65">
        <v>0</v>
      </c>
      <c r="V52" s="65">
        <v>0</v>
      </c>
      <c r="W52" s="65">
        <v>1</v>
      </c>
      <c r="X52" s="65">
        <v>0</v>
      </c>
      <c r="Y52" s="65">
        <v>1</v>
      </c>
      <c r="Z52" s="65">
        <v>1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1</v>
      </c>
      <c r="AH52" s="65">
        <v>0</v>
      </c>
      <c r="AI52" s="65">
        <v>289</v>
      </c>
    </row>
    <row r="53" spans="1:35" ht="25" hidden="1" customHeight="1" x14ac:dyDescent="0.25">
      <c r="A53" s="60" t="s">
        <v>106</v>
      </c>
      <c r="B53" s="61">
        <f>SUM(B45:B52)</f>
        <v>322</v>
      </c>
      <c r="C53" s="61">
        <f t="shared" ref="C53:Q53" si="13">SUM(C45:C52)</f>
        <v>0</v>
      </c>
      <c r="D53" s="61">
        <f t="shared" si="13"/>
        <v>0</v>
      </c>
      <c r="E53" s="61">
        <f t="shared" si="13"/>
        <v>0</v>
      </c>
      <c r="F53" s="61">
        <f t="shared" si="13"/>
        <v>0</v>
      </c>
      <c r="G53" s="61">
        <f t="shared" si="13"/>
        <v>0</v>
      </c>
      <c r="H53" s="61">
        <f t="shared" si="13"/>
        <v>0</v>
      </c>
      <c r="I53" s="61">
        <f t="shared" si="13"/>
        <v>0</v>
      </c>
      <c r="J53" s="61">
        <f t="shared" si="13"/>
        <v>0</v>
      </c>
      <c r="K53" s="61">
        <f t="shared" si="13"/>
        <v>0</v>
      </c>
      <c r="L53" s="61">
        <f t="shared" si="13"/>
        <v>0</v>
      </c>
      <c r="M53" s="61">
        <f t="shared" si="13"/>
        <v>0</v>
      </c>
      <c r="N53" s="61">
        <f t="shared" si="13"/>
        <v>0</v>
      </c>
      <c r="O53" s="61">
        <f t="shared" si="13"/>
        <v>0</v>
      </c>
      <c r="P53" s="61">
        <f t="shared" si="13"/>
        <v>0</v>
      </c>
      <c r="Q53" s="61">
        <f t="shared" si="13"/>
        <v>0</v>
      </c>
      <c r="S53" s="60" t="s">
        <v>106</v>
      </c>
      <c r="T53" s="61">
        <f t="shared" ref="T53:AI53" si="14">SUM(T45:T52)</f>
        <v>0</v>
      </c>
      <c r="U53" s="61">
        <f t="shared" si="14"/>
        <v>0</v>
      </c>
      <c r="V53" s="61">
        <f t="shared" si="14"/>
        <v>0</v>
      </c>
      <c r="W53" s="61">
        <f t="shared" si="14"/>
        <v>2</v>
      </c>
      <c r="X53" s="61">
        <f t="shared" si="14"/>
        <v>0</v>
      </c>
      <c r="Y53" s="61">
        <f t="shared" si="14"/>
        <v>2</v>
      </c>
      <c r="Z53" s="61">
        <f t="shared" si="14"/>
        <v>2</v>
      </c>
      <c r="AA53" s="61">
        <f t="shared" si="14"/>
        <v>0</v>
      </c>
      <c r="AB53" s="61">
        <f t="shared" si="14"/>
        <v>0</v>
      </c>
      <c r="AC53" s="61">
        <f t="shared" si="14"/>
        <v>0</v>
      </c>
      <c r="AD53" s="61">
        <f t="shared" si="14"/>
        <v>30</v>
      </c>
      <c r="AE53" s="61">
        <f t="shared" si="14"/>
        <v>0</v>
      </c>
      <c r="AF53" s="61">
        <f t="shared" si="14"/>
        <v>30</v>
      </c>
      <c r="AG53" s="61">
        <f t="shared" si="14"/>
        <v>32</v>
      </c>
      <c r="AH53" s="61">
        <f t="shared" si="14"/>
        <v>1</v>
      </c>
      <c r="AI53" s="61">
        <f t="shared" si="14"/>
        <v>289</v>
      </c>
    </row>
    <row r="54" spans="1:35" ht="25" hidden="1" customHeight="1" x14ac:dyDescent="0.25"/>
    <row r="55" spans="1:35" ht="25" customHeight="1" x14ac:dyDescent="0.25"/>
    <row r="56" spans="1:35" ht="25" customHeight="1" x14ac:dyDescent="0.25"/>
    <row r="57" spans="1:35" ht="25" hidden="1" customHeight="1" x14ac:dyDescent="0.25">
      <c r="A57" s="12" t="s">
        <v>107</v>
      </c>
    </row>
    <row r="58" spans="1:35" ht="25" hidden="1" customHeight="1" x14ac:dyDescent="0.25">
      <c r="A58" s="12" t="s">
        <v>109</v>
      </c>
      <c r="B58" s="62">
        <f>SUM(B8:B37)</f>
        <v>1502407</v>
      </c>
      <c r="C58" s="62">
        <f t="shared" ref="C58:P58" si="15">SUM(C8:C37)</f>
        <v>24765</v>
      </c>
      <c r="D58" s="62">
        <f t="shared" si="15"/>
        <v>17131</v>
      </c>
      <c r="E58" s="62">
        <f t="shared" si="15"/>
        <v>41896</v>
      </c>
      <c r="F58" s="62">
        <f t="shared" si="15"/>
        <v>57086</v>
      </c>
      <c r="G58" s="62">
        <f t="shared" si="15"/>
        <v>970</v>
      </c>
      <c r="H58" s="62">
        <f t="shared" si="15"/>
        <v>58056</v>
      </c>
      <c r="I58" s="62">
        <f t="shared" si="15"/>
        <v>3222</v>
      </c>
      <c r="J58" s="62">
        <f t="shared" si="15"/>
        <v>103174</v>
      </c>
      <c r="K58" s="62">
        <f t="shared" si="15"/>
        <v>301</v>
      </c>
      <c r="L58" s="62">
        <f t="shared" si="15"/>
        <v>1020</v>
      </c>
      <c r="M58" s="62">
        <f t="shared" si="15"/>
        <v>1321</v>
      </c>
      <c r="N58" s="62">
        <f t="shared" si="15"/>
        <v>1483</v>
      </c>
      <c r="O58" s="62">
        <f t="shared" si="15"/>
        <v>277</v>
      </c>
      <c r="P58" s="62">
        <f t="shared" si="15"/>
        <v>1760</v>
      </c>
      <c r="Q58" s="62"/>
      <c r="R58" s="66"/>
      <c r="S58" s="62"/>
      <c r="T58" s="62">
        <f t="shared" ref="T58:AI58" si="16">SUM(T8:T37)</f>
        <v>356035</v>
      </c>
      <c r="U58" s="62">
        <f t="shared" si="16"/>
        <v>176</v>
      </c>
      <c r="V58" s="62">
        <f t="shared" si="16"/>
        <v>356211</v>
      </c>
      <c r="W58" s="62">
        <f t="shared" si="16"/>
        <v>324319</v>
      </c>
      <c r="X58" s="62">
        <f t="shared" si="16"/>
        <v>935</v>
      </c>
      <c r="Y58" s="62">
        <f t="shared" si="16"/>
        <v>325254</v>
      </c>
      <c r="Z58" s="62">
        <f t="shared" si="16"/>
        <v>681465</v>
      </c>
      <c r="AA58" s="62">
        <f t="shared" si="16"/>
        <v>15964</v>
      </c>
      <c r="AB58" s="62">
        <f t="shared" si="16"/>
        <v>5034</v>
      </c>
      <c r="AC58" s="62">
        <f t="shared" si="16"/>
        <v>20998</v>
      </c>
      <c r="AD58" s="62">
        <f t="shared" si="16"/>
        <v>4125</v>
      </c>
      <c r="AE58" s="62">
        <f t="shared" si="16"/>
        <v>59</v>
      </c>
      <c r="AF58" s="62">
        <f t="shared" si="16"/>
        <v>4184</v>
      </c>
      <c r="AG58" s="62">
        <f t="shared" si="16"/>
        <v>812902</v>
      </c>
      <c r="AH58" s="62">
        <f t="shared" si="16"/>
        <v>29035</v>
      </c>
      <c r="AI58" s="62">
        <f t="shared" si="16"/>
        <v>660470</v>
      </c>
    </row>
    <row r="59" spans="1:35" ht="25" hidden="1" customHeight="1" x14ac:dyDescent="0.25">
      <c r="A59" s="12" t="s">
        <v>108</v>
      </c>
      <c r="B59" s="67" t="str">
        <f>IF(B58-B7=0,"OK",B58-B7)</f>
        <v>OK</v>
      </c>
      <c r="C59" s="67" t="str">
        <f t="shared" ref="C59:P59" si="17">IF(C58-C7=0,"OK",C58-C7)</f>
        <v>OK</v>
      </c>
      <c r="D59" s="67" t="str">
        <f t="shared" si="17"/>
        <v>OK</v>
      </c>
      <c r="E59" s="67" t="str">
        <f t="shared" si="17"/>
        <v>OK</v>
      </c>
      <c r="F59" s="67" t="str">
        <f t="shared" si="17"/>
        <v>OK</v>
      </c>
      <c r="G59" s="67" t="str">
        <f t="shared" si="17"/>
        <v>OK</v>
      </c>
      <c r="H59" s="67" t="str">
        <f t="shared" si="17"/>
        <v>OK</v>
      </c>
      <c r="I59" s="67" t="str">
        <f t="shared" si="17"/>
        <v>OK</v>
      </c>
      <c r="J59" s="67" t="str">
        <f t="shared" si="17"/>
        <v>OK</v>
      </c>
      <c r="K59" s="67" t="str">
        <f t="shared" si="17"/>
        <v>OK</v>
      </c>
      <c r="L59" s="67" t="str">
        <f t="shared" si="17"/>
        <v>OK</v>
      </c>
      <c r="M59" s="67" t="str">
        <f t="shared" si="17"/>
        <v>OK</v>
      </c>
      <c r="N59" s="67" t="str">
        <f t="shared" si="17"/>
        <v>OK</v>
      </c>
      <c r="O59" s="67" t="str">
        <f t="shared" si="17"/>
        <v>OK</v>
      </c>
      <c r="P59" s="67" t="str">
        <f t="shared" si="17"/>
        <v>OK</v>
      </c>
      <c r="Q59" s="62"/>
      <c r="R59" s="66"/>
      <c r="S59" s="62"/>
      <c r="T59" s="67" t="str">
        <f t="shared" ref="T59:AI59" si="18">IF(T58-T7=0,"OK",T58-T7)</f>
        <v>OK</v>
      </c>
      <c r="U59" s="67" t="str">
        <f t="shared" si="18"/>
        <v>OK</v>
      </c>
      <c r="V59" s="67" t="str">
        <f t="shared" si="18"/>
        <v>OK</v>
      </c>
      <c r="W59" s="67" t="str">
        <f t="shared" si="18"/>
        <v>OK</v>
      </c>
      <c r="X59" s="67" t="str">
        <f t="shared" si="18"/>
        <v>OK</v>
      </c>
      <c r="Y59" s="67" t="str">
        <f t="shared" si="18"/>
        <v>OK</v>
      </c>
      <c r="Z59" s="67" t="str">
        <f t="shared" si="18"/>
        <v>OK</v>
      </c>
      <c r="AA59" s="67" t="str">
        <f t="shared" si="18"/>
        <v>OK</v>
      </c>
      <c r="AB59" s="67" t="str">
        <f t="shared" si="18"/>
        <v>OK</v>
      </c>
      <c r="AC59" s="67" t="str">
        <f t="shared" si="18"/>
        <v>OK</v>
      </c>
      <c r="AD59" s="67" t="str">
        <f t="shared" si="18"/>
        <v>OK</v>
      </c>
      <c r="AE59" s="67" t="str">
        <f t="shared" si="18"/>
        <v>OK</v>
      </c>
      <c r="AF59" s="67" t="str">
        <f t="shared" si="18"/>
        <v>OK</v>
      </c>
      <c r="AG59" s="67" t="str">
        <f t="shared" si="18"/>
        <v>OK</v>
      </c>
      <c r="AH59" s="67" t="str">
        <f t="shared" si="18"/>
        <v>OK</v>
      </c>
      <c r="AI59" s="67" t="str">
        <f t="shared" si="18"/>
        <v>OK</v>
      </c>
    </row>
    <row r="60" spans="1:35" ht="25" hidden="1" customHeight="1" x14ac:dyDescent="0.25"/>
    <row r="61" spans="1:35" ht="25" hidden="1" customHeight="1" x14ac:dyDescent="0.25"/>
    <row r="62" spans="1:35" ht="25" customHeight="1" x14ac:dyDescent="0.25"/>
    <row r="63" spans="1:35" ht="25" customHeight="1" x14ac:dyDescent="0.25"/>
    <row r="64" spans="1:35" ht="25" customHeight="1" x14ac:dyDescent="0.25"/>
    <row r="65" ht="25" customHeight="1" x14ac:dyDescent="0.25"/>
    <row r="66" ht="25" customHeight="1" x14ac:dyDescent="0.25"/>
    <row r="67" ht="25" customHeight="1" x14ac:dyDescent="0.25"/>
    <row r="68" ht="25" customHeight="1" x14ac:dyDescent="0.25"/>
    <row r="69" ht="25" customHeight="1" x14ac:dyDescent="0.25"/>
    <row r="70" ht="25" customHeight="1" x14ac:dyDescent="0.25"/>
    <row r="71" ht="25" customHeight="1" x14ac:dyDescent="0.25"/>
    <row r="72" ht="25" customHeight="1" x14ac:dyDescent="0.25"/>
    <row r="73" ht="25" customHeight="1" x14ac:dyDescent="0.25"/>
    <row r="74" ht="25" customHeight="1" x14ac:dyDescent="0.25"/>
    <row r="75" ht="25" customHeight="1" x14ac:dyDescent="0.25"/>
    <row r="76" ht="25" customHeight="1" x14ac:dyDescent="0.25"/>
  </sheetData>
  <mergeCells count="8">
    <mergeCell ref="O2:Q2"/>
    <mergeCell ref="AH2:AJ2"/>
    <mergeCell ref="AD4:AF5"/>
    <mergeCell ref="Z5:Z6"/>
    <mergeCell ref="I5:I6"/>
    <mergeCell ref="J5:J6"/>
    <mergeCell ref="Q5:Q6"/>
    <mergeCell ref="AA4:AC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37" fitToWidth="4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ignoredErrors>
    <ignoredError sqref="A7 AM7:XFD7 AK7:AL7 E8:E36 H8:H37 B8:B37 J8:J37 M8:M37 P8:P37 Q8:Q37 V8:V37 Y8:Y37 Z8:Z37 AC8:AC37 AF8:AF37 AG8:AG37 B7:D7" unlockedFormula="1"/>
    <ignoredError sqref="E37" formulaRange="1" unlockedFormula="1"/>
    <ignoredError sqref="AH7:AI7 AD7:AE7 AA7:AB7 W7:X7 T7:U7 V7 Y7 Z7 AC7 AF7 AG7 N7 K7:L7 I7 F7:G7 E7 H7 J7 M7 Q7 P7" formula="1" unlockedFormula="1"/>
    <ignoredError sqref="R7:S7 O7 AJ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111自動車保有台数－市町－ </vt:lpstr>
      <vt:lpstr>'111自動車保有台数－市町－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